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3" yWindow="125" windowWidth="11470" windowHeight="8703" tabRatio="895" activeTab="0"/>
  </bookViews>
  <sheets>
    <sheet name="Startseite" sheetId="1" r:id="rId1"/>
    <sheet name="Hilfe" sheetId="2" r:id="rId2"/>
    <sheet name="Eingabe" sheetId="3" r:id="rId3"/>
    <sheet name="Kennzahlen" sheetId="4" r:id="rId4"/>
    <sheet name="Makro_deakt" sheetId="5" state="veryHidden" r:id="rId5"/>
    <sheet name="TabVorlage" sheetId="6" state="veryHidden" r:id="rId6"/>
    <sheet name="Tabelle1" sheetId="7" state="veryHidden" r:id="rId7"/>
    <sheet name="VERLAUF" sheetId="8" state="veryHidden" r:id="rId8"/>
    <sheet name="ICONS" sheetId="9" state="veryHidden" r:id="rId9"/>
  </sheets>
  <definedNames>
    <definedName name="__123Graph_ADIAGR1" localSheetId="5" hidden="1">'TabVorlage'!#REF!</definedName>
    <definedName name="__123Graph_BDIAGR1" localSheetId="5" hidden="1">'TabVorlage'!#REF!</definedName>
    <definedName name="__123Graph_XDIAGR1" localSheetId="5" hidden="1">'TabVorlage'!#REF!</definedName>
    <definedName name="_Anlagedeckung">'Kennzahlen'!$D$18</definedName>
    <definedName name="_Berechnen">'Kennzahlen'!$D$6</definedName>
    <definedName name="_Berechnung">'Kennzahlen'!$D$6</definedName>
    <definedName name="_Deckungsgrad1">'Kennzahlen'!$G$18</definedName>
    <definedName name="_Deckungsgrad2">'Kennzahlen'!$G$19</definedName>
    <definedName name="_EKRenditeBrutto">'Kennzahlen'!$G$33</definedName>
    <definedName name="_Finanzierungsverhältnis">'Kennzahlen'!$G$14</definedName>
    <definedName name="_GKRenditeNetto">'Kennzahlen'!$G$34</definedName>
    <definedName name="_GoldeneBilanzregel">'Kennzahlen'!$D$19</definedName>
    <definedName name="_Investitionsverhältnis">'Kennzahlen'!$G$16</definedName>
    <definedName name="_Kapitalstruktur">'Kennzahlen'!$D$14</definedName>
    <definedName name="_Kennz">'Kennzahlen'!$G$13</definedName>
    <definedName name="_KennzGrp">'Kennzahlen'!$D$13</definedName>
    <definedName name="_Liquidität">'Kennzahlen'!$D$22</definedName>
    <definedName name="_Liquiditätsgrad1">'Kennzahlen'!$G$22</definedName>
    <definedName name="_Liquiditätsgrad2">'Kennzahlen'!$G$23</definedName>
    <definedName name="_Liquiditätsgrad3">'Kennzahlen'!$G$24</definedName>
    <definedName name="_NettoUmlaufsvermögen">'Kennzahlen'!$G$29</definedName>
    <definedName name="_Umsatzgewinnrate">'Kennzahlen'!$G$37</definedName>
    <definedName name="_Vermögensstruktur">'Kennzahlen'!$D$16</definedName>
    <definedName name="_Warenlageranalyse">'Kennzahlen'!$D$30</definedName>
    <definedName name="_Wert">'Kennzahlen'!$I$13</definedName>
    <definedName name="Abschreibungen" localSheetId="3">'Eingabe'!$E$26</definedName>
    <definedName name="Abschreibungen">'Eingabe'!$E$26</definedName>
    <definedName name="Anlagevermögen" localSheetId="3">'Eingabe'!$E$13</definedName>
    <definedName name="Anlagevermögen">'Eingabe'!$E$13</definedName>
    <definedName name="Auswertungszeitraum" localSheetId="3">'Eingabe'!$H$8</definedName>
    <definedName name="Auswertungszeitraum">'Eingabe'!$H$8</definedName>
    <definedName name="Bilanzsumme">'Eingabe'!$D$20:$E$20</definedName>
    <definedName name="Blattregister_ein_aus" localSheetId="1">'Hilfe'!$D$64:$E$64</definedName>
    <definedName name="CashFlow" localSheetId="3">'Eingabe'!$E$28</definedName>
    <definedName name="CashFlow">'Eingabe'!$E$28</definedName>
    <definedName name="_xlnm.Print_Area" localSheetId="2">'Eingabe'!$D$6:$H$36</definedName>
    <definedName name="_xlnm.Print_Area" localSheetId="1">'Hilfe'!$A$9:$O$87</definedName>
    <definedName name="_xlnm.Print_Area" localSheetId="3">'Kennzahlen'!$D$5:$J$61</definedName>
    <definedName name="_xlnm.Print_Area" localSheetId="0">'Startseite'!$A$1:$K$21</definedName>
    <definedName name="_xlnm.Print_Titles" localSheetId="3">'Kennzahlen'!$6:$13</definedName>
    <definedName name="Eigenkapital" localSheetId="3">'Eingabe'!$H$13</definedName>
    <definedName name="Eigenkapital">'Eingabe'!$H$13</definedName>
    <definedName name="ErsteKennzahl">'Kennzahlen'!$D$14</definedName>
    <definedName name="Finanzkonten">'Eingabe'!$E$19</definedName>
    <definedName name="Firmenname" localSheetId="3">'Eingabe'!$E$8</definedName>
    <definedName name="Firmenname">'Eingabe'!$E$8</definedName>
    <definedName name="FK_Zinsen" localSheetId="3">'Eingabe'!$E$25</definedName>
    <definedName name="FK_Zinsen">'Eingabe'!$E$25</definedName>
    <definedName name="Forderungen" localSheetId="3">'Eingabe'!$E$17</definedName>
    <definedName name="Forderungen">'Eingabe'!$E$17</definedName>
    <definedName name="fotokpl" localSheetId="5" hidden="1">{#N/A,#N/A,TRUE,"Planung";#N/A,#N/A,TRUE,"System";#N/A,#N/A,TRUE,"Lohn";#N/A,#N/A,TRUE,"Handel";#N/A,#N/A,TRUE,"DBR"}</definedName>
    <definedName name="fotokpl" hidden="1">{#N/A,#N/A,TRUE,"Planung";#N/A,#N/A,TRUE,"System";#N/A,#N/A,TRUE,"Lohn";#N/A,#N/A,TRUE,"Handel";#N/A,#N/A,TRUE,"DBR"}</definedName>
    <definedName name="Fremdkapital" localSheetId="3">'Eingabe'!$H$17</definedName>
    <definedName name="Fremdkapital">'Eingabe'!$H$17</definedName>
    <definedName name="Gesamtkapital" localSheetId="3">'Eingabe'!$H$18</definedName>
    <definedName name="Gesamtkapital">'Eingabe'!$H$18</definedName>
    <definedName name="Gewinn" localSheetId="3">'Eingabe'!$H$26</definedName>
    <definedName name="Gewinn">'Eingabe'!$H$26</definedName>
    <definedName name="Gewinn_Zeitraum" localSheetId="3">'Eingabe'!$E$36</definedName>
    <definedName name="Gewinn_Zeitraum">'Eingabe'!$E$36</definedName>
    <definedName name="Gitternetz_ein_aus" localSheetId="1">'Hilfe'!$D$56:$E$56</definedName>
    <definedName name="Inhaltliche_Hilfe">'Hilfe'!$C$10</definedName>
    <definedName name="Investitionszugang" localSheetId="3">'Eingabe'!$E$33</definedName>
    <definedName name="Investitionszugang">'Eingabe'!$E$33</definedName>
    <definedName name="kfr_Forderungen">'Eingabe'!$E$16</definedName>
    <definedName name="kfr_Fremdkapital" localSheetId="3">'Eingabe'!$H$15</definedName>
    <definedName name="kfr_Fremdkapital">'Eingabe'!$H$15</definedName>
    <definedName name="Kopf__und_Fußzeile_bearbeiten">'Hilfe'!$D$68:$F$68</definedName>
    <definedName name="Kunden_Forderungen" localSheetId="3">'Eingabe'!$E$15</definedName>
    <definedName name="Kunden_Forderungen">'Eingabe'!$E$15</definedName>
    <definedName name="KundenForderg_Zeitraum" localSheetId="3">'Eingabe'!$E$34</definedName>
    <definedName name="KundenForderg_Zeitraum">'Eingabe'!$E$34</definedName>
    <definedName name="lfr_Fremdkapital" localSheetId="3">'Eingabe'!$H$14</definedName>
    <definedName name="lfr_Fremdkapital">'Eingabe'!$H$14</definedName>
    <definedName name="liquide_Mittel" localSheetId="3">'Eingabe'!$E$18</definedName>
    <definedName name="liquide_Mittel">'Eingabe'!$E$18</definedName>
    <definedName name="MandantenName">'Kennzahlen'!$F$6</definedName>
    <definedName name="Personalaufwand" localSheetId="3">'Eingabe'!$E$27</definedName>
    <definedName name="Personalaufwand">'Eingabe'!$E$27</definedName>
    <definedName name="TabkonfigAn">'Startseite'!$H$29</definedName>
    <definedName name="Technische_Hilfe">'Hilfe'!$C$15</definedName>
    <definedName name="test" localSheetId="5" hidden="1">{#N/A,#N/A,TRUE,"Planung";#N/A,#N/A,TRUE,"System";#N/A,#N/A,TRUE,"Lohn";#N/A,#N/A,TRUE,"Handel";#N/A,#N/A,TRUE,"DBR"}</definedName>
    <definedName name="test" hidden="1">{#N/A,#N/A,TRUE,"Planung";#N/A,#N/A,TRUE,"System";#N/A,#N/A,TRUE,"Lohn";#N/A,#N/A,TRUE,"Handel";#N/A,#N/A,TRUE,"DBR"}</definedName>
    <definedName name="Umlaufvermögen" localSheetId="3">'Eingabe'!$E$20</definedName>
    <definedName name="Umlaufvermögen">'Eingabe'!$E$20</definedName>
    <definedName name="Umsatz" localSheetId="3">'Eingabe'!$H$25</definedName>
    <definedName name="Umsatz">'Eingabe'!$H$25</definedName>
    <definedName name="Umsatz_Zeitraum" localSheetId="3">'Eingabe'!$E$35</definedName>
    <definedName name="Umsatz_Zeitraum">'Eingabe'!$E$35</definedName>
    <definedName name="USt" localSheetId="3">'Eingabe'!$H$16</definedName>
    <definedName name="USt">'Eingabe'!$H$16</definedName>
    <definedName name="Vorräte" localSheetId="3">'Eingabe'!$E$14</definedName>
    <definedName name="Vorräte">'Eingabe'!$E$14</definedName>
    <definedName name="wrn.FOTOKPL." localSheetId="5" hidden="1">{#N/A,#N/A,TRUE,"Planung";#N/A,#N/A,TRUE,"System";#N/A,#N/A,TRUE,"Lohn";#N/A,#N/A,TRUE,"Handel";#N/A,#N/A,TRUE,"DBR"}</definedName>
    <definedName name="wrn.FOTOKPL." hidden="1">{#N/A,#N/A,TRUE,"Planung";#N/A,#N/A,TRUE,"System";#N/A,#N/A,TRUE,"Lohn";#N/A,#N/A,TRUE,"Handel";#N/A,#N/A,TRUE,"DBR"}</definedName>
    <definedName name="Zeilen__und_Spaltenbeschriftung_ein_aus" localSheetId="1">'Hilfe'!$D$60:$G$60</definedName>
    <definedName name="Zoom">'Hilfe'!$D$77</definedName>
    <definedName name="Zoom_einstellen" localSheetId="1">'Hilfe'!$D$77</definedName>
  </definedNames>
  <calcPr fullCalcOnLoad="1"/>
</workbook>
</file>

<file path=xl/comments3.xml><?xml version="1.0" encoding="utf-8"?>
<comments xmlns="http://schemas.openxmlformats.org/spreadsheetml/2006/main">
  <authors>
    <author>Mike K?lblin</author>
  </authors>
  <commentList>
    <comment ref="D33" authorId="0">
      <text>
        <r>
          <rPr>
            <sz val="10"/>
            <rFont val="Verdana"/>
            <family val="2"/>
          </rPr>
          <t>Erhöhung/ Minderung des Anlagevermögens innerhalb des gewählten Zeitraums.</t>
        </r>
      </text>
    </comment>
    <comment ref="D28" authorId="0">
      <text>
        <r>
          <rPr>
            <sz val="10"/>
            <rFont val="Verdana"/>
            <family val="2"/>
          </rPr>
          <t xml:space="preserve">Als Finanzgröße setzt sich der CashFlow
</t>
        </r>
        <r>
          <rPr>
            <sz val="10"/>
            <color indexed="10"/>
            <rFont val="Verdana"/>
            <family val="2"/>
          </rPr>
          <t xml:space="preserve">(Rückstellungen + Gewinn - Abschreibung)
</t>
        </r>
        <r>
          <rPr>
            <sz val="10"/>
            <color indexed="8"/>
            <rFont val="Verdana"/>
            <family val="2"/>
          </rPr>
          <t>zusammen. Er gibt die Höhe eines Finanzüberschuss einer Periode an.</t>
        </r>
      </text>
    </comment>
  </commentList>
</comments>
</file>

<file path=xl/comments4.xml><?xml version="1.0" encoding="utf-8"?>
<comments xmlns="http://schemas.openxmlformats.org/spreadsheetml/2006/main">
  <authors>
    <author>HeikeS</author>
  </authors>
  <commentList>
    <comment ref="I14" authorId="0">
      <text>
        <r>
          <rPr>
            <b/>
            <sz val="11"/>
            <rFont val="Verdana"/>
            <family val="2"/>
          </rPr>
          <t>Liquidität 1.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Aufschluss darüber geben, ob ein Unternehmen die fälligen Verbindlichkeiten fristgerecht bezahlen kann.
Die Liquidität 1. Grades, auch Barliquidität oder Cash Ratio genannt, ergibt sich aus dem Verhältnis der flüssigen Mittel zu den kurzfristigen Zahlungsverpflichtungen.
</t>
        </r>
        <r>
          <rPr>
            <b/>
            <u val="single"/>
            <sz val="10"/>
            <rFont val="Verdana"/>
            <family val="2"/>
          </rPr>
          <t xml:space="preserve">Berechnung der Kennzahl
</t>
        </r>
        <r>
          <rPr>
            <b/>
            <sz val="10"/>
            <color indexed="10"/>
            <rFont val="Verdana"/>
            <family val="2"/>
          </rPr>
          <t xml:space="preserve">(Flüssige Mittel x 100) / kurzfristiges Fremdkapital
</t>
        </r>
        <r>
          <rPr>
            <sz val="10"/>
            <rFont val="Verdana"/>
            <family val="2"/>
          </rPr>
          <t>Flüssige Mittel:
 - Kasse
 - Bankguthaben
 - diskontfähige Wechsel
 - börsenfähige Wertpapiere</t>
        </r>
      </text>
    </comment>
    <comment ref="I15" authorId="0">
      <text>
        <r>
          <rPr>
            <b/>
            <sz val="11"/>
            <rFont val="Verdana"/>
            <family val="2"/>
          </rPr>
          <t>Liquidität 2.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Aufschluß darüber geben, ob ein Unternehmen die fälligen Verbindlichkeiten fristgerecht bezahlen kann.
Die Liquidität 2. Grades, auch einzugsbedingte Liquidität oder Quick Ratio genannt, ergibt sich aus dem Verhältnis der flüssigen Mittel + Forderungen zu den kurzfristigen Zahlungsverpflichtungen. Nach allgemeinen Regeln sollte dieser Wert zumindes 100 % betragen.
</t>
        </r>
        <r>
          <rPr>
            <b/>
            <u val="single"/>
            <sz val="10"/>
            <rFont val="Verdana"/>
            <family val="2"/>
          </rPr>
          <t xml:space="preserve">Berechnung der Kennzahl
</t>
        </r>
        <r>
          <rPr>
            <b/>
            <sz val="10"/>
            <color indexed="10"/>
            <rFont val="Verdana"/>
            <family val="2"/>
          </rPr>
          <t xml:space="preserve">((Flüssige Mittel + Forderungen) x 100)) / kurzfristiges Fremdkapital
</t>
        </r>
        <r>
          <rPr>
            <sz val="10"/>
            <rFont val="Verdana"/>
            <family val="2"/>
          </rPr>
          <t>Flüssige Mittel:
 - Kasse
 - Bankguthaben
 - diskontfähige Wechsel
 - börsenfähige Wertpapiere</t>
        </r>
      </text>
    </comment>
    <comment ref="I16" authorId="0">
      <text>
        <r>
          <rPr>
            <b/>
            <sz val="11"/>
            <rFont val="Verdana"/>
            <family val="2"/>
          </rPr>
          <t>Liquidität 3.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Aufschluss darüber geben, ob ein Unternehmen die fälligen Verbindlichkeiten fristgerecht bezahlen kann.
Die Liquidität 3. Grades, auch umsatzbedingte Liquidität oder Current Ratio genannt, ergibt sich aus dem Verhältnis des Umlaufvermögens (ohne langfristige Forderungen) zu den kurzfristigen Zahlungsverpflichtungen. Nach einer allgemeinen Faustregel sollte dieser Wert zumindest 200 % betragen.
</t>
        </r>
        <r>
          <rPr>
            <b/>
            <u val="single"/>
            <sz val="10"/>
            <rFont val="Verdana"/>
            <family val="2"/>
          </rPr>
          <t xml:space="preserve">Berechnung der Kennzahl
</t>
        </r>
        <r>
          <rPr>
            <b/>
            <sz val="10"/>
            <color indexed="10"/>
            <rFont val="Verdana"/>
            <family val="2"/>
          </rPr>
          <t>((flüssige Mittel + kurzfristige Kundenforderungen + Vorräte)  x 100) / kurzfristiges Fremdkapital</t>
        </r>
        <r>
          <rPr>
            <b/>
            <u val="single"/>
            <sz val="8"/>
            <rFont val="Arial"/>
            <family val="2"/>
          </rPr>
          <t xml:space="preserve">
</t>
        </r>
      </text>
    </comment>
    <comment ref="I17" authorId="0">
      <text>
        <r>
          <rPr>
            <b/>
            <sz val="11"/>
            <rFont val="Verdana"/>
            <family val="2"/>
          </rPr>
          <t xml:space="preserve">Eigenkapitalquote
</t>
        </r>
        <r>
          <rPr>
            <b/>
            <sz val="10"/>
            <rFont val="Verdana"/>
            <family val="2"/>
          </rPr>
          <t xml:space="preserve">
</t>
        </r>
        <r>
          <rPr>
            <b/>
            <u val="single"/>
            <sz val="10"/>
            <rFont val="Verdana"/>
            <family val="2"/>
          </rPr>
          <t xml:space="preserve">Bedeutung der Kennzahl
</t>
        </r>
        <r>
          <rPr>
            <sz val="10"/>
            <rFont val="Verdana"/>
            <family val="2"/>
          </rPr>
          <t xml:space="preserve">Bei dieser Kennzahl, die auch Grad der finanziellen Unabhängigkeit genannt wird, geht es prinzipiell um die Frage, ob ein Unternehmen überwiegend mit eigenen oder fremden Mittel arbeitet. Eine allgemeingültige Regel für alle Unternehmen kann für dieses Verhältnis jedoch nicht aufgestellt werden.
Grundsätzlich gilt, je höher der Eigenkapitalanteil ist, um so größer ist die wirtschaftliche und finanzielle Stabilität und damit auch die Unabhängigkeit eines Unternehmens. Zusammen mit dem Verschuldungsgrad ist die Eigenkapitalquote die wichtigste Kennzahl zur internen und externen Beurteilung von Rentabilität und Fremdkapitalrückführungsfähigkeit.
</t>
        </r>
        <r>
          <rPr>
            <b/>
            <u val="single"/>
            <sz val="10"/>
            <rFont val="Verdana"/>
            <family val="2"/>
          </rPr>
          <t xml:space="preserve">Berechnung der Kennzahl
</t>
        </r>
        <r>
          <rPr>
            <u val="single"/>
            <sz val="10"/>
            <rFont val="Verdana"/>
            <family val="2"/>
          </rPr>
          <t xml:space="preserve">
</t>
        </r>
        <r>
          <rPr>
            <b/>
            <sz val="10"/>
            <color indexed="10"/>
            <rFont val="Verdana"/>
            <family val="2"/>
          </rPr>
          <t>(Eigenkapital x 100) / Gesamtkapital</t>
        </r>
        <r>
          <rPr>
            <sz val="8"/>
            <rFont val="Tahoma"/>
            <family val="2"/>
          </rPr>
          <t xml:space="preserve">
</t>
        </r>
      </text>
    </comment>
    <comment ref="I18" authorId="0">
      <text>
        <r>
          <rPr>
            <b/>
            <sz val="11"/>
            <rFont val="Verdana"/>
            <family val="2"/>
          </rPr>
          <t>Deckungsgrad I</t>
        </r>
        <r>
          <rPr>
            <b/>
            <sz val="10"/>
            <rFont val="Verdana"/>
            <family val="2"/>
          </rPr>
          <t xml:space="preserve">
</t>
        </r>
        <r>
          <rPr>
            <b/>
            <u val="single"/>
            <sz val="10"/>
            <rFont val="Verdana"/>
            <family val="2"/>
          </rPr>
          <t>Bedeutung der Kennzahl</t>
        </r>
        <r>
          <rPr>
            <b/>
            <sz val="10"/>
            <rFont val="Verdana"/>
            <family val="2"/>
          </rPr>
          <t xml:space="preserve">
</t>
        </r>
        <r>
          <rPr>
            <sz val="10"/>
            <rFont val="Verdana"/>
            <family val="2"/>
          </rPr>
          <t xml:space="preserve">Unter dem Deckungsgrad I (Deckungsgrad A) versteht man das Verhältnis, in dem das Anlagevermögen durch Eigenkapital gedeckt ist.
Die sicherste Deckung ist zweifelslos dann erreicht, wenn das Anlagevermögen vollkommen durch Eigenkapital gedeckt ist. In der betrieblichen Praxis ist diese Forderung jedoch heutzutage nur für wenige Betriebe erreichbar. Zur genaueren Berurteilung kann man Durchschnittswerte der Branche heranziehen.
</t>
        </r>
        <r>
          <rPr>
            <b/>
            <u val="single"/>
            <sz val="10"/>
            <rFont val="Verdana"/>
            <family val="2"/>
          </rPr>
          <t xml:space="preserve">Berechnung der Kennzahl
</t>
        </r>
        <r>
          <rPr>
            <b/>
            <sz val="10"/>
            <color indexed="10"/>
            <rFont val="Verdana"/>
            <family val="2"/>
          </rPr>
          <t>(Eigenkapital x 100) / Anlagevermögen</t>
        </r>
        <r>
          <rPr>
            <b/>
            <sz val="10"/>
            <rFont val="Arial"/>
            <family val="2"/>
          </rPr>
          <t xml:space="preserve">
</t>
        </r>
        <r>
          <rPr>
            <sz val="8"/>
            <rFont val="Tahoma"/>
            <family val="2"/>
          </rPr>
          <t xml:space="preserve">
</t>
        </r>
      </text>
    </comment>
    <comment ref="I19" authorId="0">
      <text>
        <r>
          <rPr>
            <b/>
            <sz val="11"/>
            <rFont val="Verdana"/>
            <family val="2"/>
          </rPr>
          <t>Deckungsgrad II</t>
        </r>
        <r>
          <rPr>
            <b/>
            <sz val="10"/>
            <rFont val="Verdana"/>
            <family val="2"/>
          </rPr>
          <t xml:space="preserve">
</t>
        </r>
        <r>
          <rPr>
            <b/>
            <u val="single"/>
            <sz val="10"/>
            <rFont val="Verdana"/>
            <family val="2"/>
          </rPr>
          <t>Bedeutung der Kennzahl</t>
        </r>
        <r>
          <rPr>
            <b/>
            <sz val="10"/>
            <rFont val="Verdana"/>
            <family val="2"/>
          </rPr>
          <t xml:space="preserve">
</t>
        </r>
        <r>
          <rPr>
            <sz val="10"/>
            <rFont val="Verdana"/>
            <family val="2"/>
          </rPr>
          <t xml:space="preserve">Der Deckungsgrad II (Deckungsgrad B) ist sehr stark von dem Grundsatz der "Goldenen Bilanzregel" oder der "Goldenen Bankregel" beeinflußt und wird aus dem Verhältnis von Eigenkapital einschließlich langfristigem Fremdkapital zum Anlagevermögen berechnet. Der Mindestwert sollte 
100 % sein. Je mehr dieser Wert überschritten wird, desto größer ist die finanzielle Stabilität des Unternehmens.
</t>
        </r>
        <r>
          <rPr>
            <b/>
            <u val="single"/>
            <sz val="10"/>
            <rFont val="Verdana"/>
            <family val="2"/>
          </rPr>
          <t xml:space="preserve">Berechnung der Kennzahl
</t>
        </r>
        <r>
          <rPr>
            <b/>
            <sz val="10"/>
            <color indexed="10"/>
            <rFont val="Verdana"/>
            <family val="2"/>
          </rPr>
          <t>((Eigenkapital + langfr. Fremdkapital) x 100)) / Anlagevermögen</t>
        </r>
        <r>
          <rPr>
            <sz val="8"/>
            <rFont val="Tahoma"/>
            <family val="2"/>
          </rPr>
          <t xml:space="preserve">
</t>
        </r>
      </text>
    </comment>
    <comment ref="I21" authorId="0">
      <text>
        <r>
          <rPr>
            <b/>
            <sz val="11"/>
            <rFont val="Verdana"/>
            <family val="2"/>
          </rPr>
          <t>Zahlungsmittelintensität</t>
        </r>
        <r>
          <rPr>
            <sz val="10"/>
            <rFont val="Verdana"/>
            <family val="2"/>
          </rPr>
          <t xml:space="preserve">
</t>
        </r>
        <r>
          <rPr>
            <b/>
            <u val="single"/>
            <sz val="10"/>
            <rFont val="Verdana"/>
            <family val="2"/>
          </rPr>
          <t xml:space="preserve">Bedeutung der Kennzahl
</t>
        </r>
        <r>
          <rPr>
            <sz val="10"/>
            <rFont val="Verdana"/>
            <family val="2"/>
          </rPr>
          <t xml:space="preserve">Die Kennzahl Zahlungsmittelintensität (Anteil der flüssigen Mittel) zeigt Ihnen das Verhältnis von flüssigen Mitteln zum Gesamtvermögen. Eine Erhöhung dieser Kennzahl bei gleichzeitig steigender Forderungsintensität deutet auf eine verbesserte Absatzlage des Unternehmens hin. Die Zahlungsmittelintensität lag in der Vergangenheit im Durchschnitt aller Unternehmen bei knapp 5 %.
</t>
        </r>
        <r>
          <rPr>
            <b/>
            <u val="single"/>
            <sz val="10"/>
            <rFont val="Verdana"/>
            <family val="2"/>
          </rPr>
          <t xml:space="preserve">Berechnung der Kennzahl
</t>
        </r>
        <r>
          <rPr>
            <b/>
            <sz val="10"/>
            <color indexed="10"/>
            <rFont val="Verdana"/>
            <family val="2"/>
          </rPr>
          <t xml:space="preserve">(liquide Mittel x 100) / Gesamtkapital
</t>
        </r>
        <r>
          <rPr>
            <sz val="10"/>
            <rFont val="Verdana"/>
            <family val="2"/>
          </rPr>
          <t xml:space="preserve">
Flüssige Mittel:
 - Kasse
 - Bankguthaben
 - diskontfähige Wechsel
 - börsenfähige Wertpapiere</t>
        </r>
      </text>
    </comment>
    <comment ref="I22" authorId="0">
      <text>
        <r>
          <rPr>
            <b/>
            <sz val="11"/>
            <rFont val="Verdana"/>
            <family val="2"/>
          </rPr>
          <t>Liquiditätskoeffizient</t>
        </r>
        <r>
          <rPr>
            <b/>
            <sz val="10"/>
            <rFont val="Verdana"/>
            <family val="2"/>
          </rPr>
          <t xml:space="preserve">
</t>
        </r>
        <r>
          <rPr>
            <b/>
            <u val="single"/>
            <sz val="10"/>
            <rFont val="Verdana"/>
            <family val="2"/>
          </rPr>
          <t xml:space="preserve">Bedeutung der Kennzahl
</t>
        </r>
        <r>
          <rPr>
            <sz val="10"/>
            <rFont val="Verdana"/>
            <family val="2"/>
          </rPr>
          <t xml:space="preserve">Der Liquiditätskoeffizient (working capital ratio) ist eine aus dem amerikanischen Rechnungswesen übertragene, gebräuchliche Meßzahl zur Beobachtung von Veränderungen der Liquidität. Die Berechnung und Aussagekraft entspricht der Liquidität 3. Grades.
</t>
        </r>
        <r>
          <rPr>
            <b/>
            <u val="single"/>
            <sz val="10"/>
            <rFont val="Verdana"/>
            <family val="2"/>
          </rPr>
          <t xml:space="preserve">Berechnung der Kennzahl
</t>
        </r>
        <r>
          <rPr>
            <b/>
            <sz val="10"/>
            <color indexed="10"/>
            <rFont val="Verdana"/>
            <family val="2"/>
          </rPr>
          <t>Umlaufvermögen / kurzfristiges Fremdkapital</t>
        </r>
        <r>
          <rPr>
            <b/>
            <u val="single"/>
            <sz val="8"/>
            <rFont val="Arial"/>
            <family val="2"/>
          </rPr>
          <t xml:space="preserve">
</t>
        </r>
        <r>
          <rPr>
            <sz val="8"/>
            <rFont val="Arial"/>
            <family val="2"/>
          </rPr>
          <t xml:space="preserve"> </t>
        </r>
        <r>
          <rPr>
            <sz val="8"/>
            <rFont val="Tahoma"/>
            <family val="2"/>
          </rPr>
          <t xml:space="preserve">
</t>
        </r>
      </text>
    </comment>
    <comment ref="I23" authorId="0">
      <text>
        <r>
          <rPr>
            <b/>
            <sz val="11"/>
            <rFont val="Verdana"/>
            <family val="2"/>
          </rPr>
          <t>Verschuldungsgrad</t>
        </r>
        <r>
          <rPr>
            <b/>
            <sz val="10"/>
            <rFont val="Verdana"/>
            <family val="2"/>
          </rPr>
          <t xml:space="preserve">
</t>
        </r>
        <r>
          <rPr>
            <sz val="10"/>
            <rFont val="Verdana"/>
            <family val="2"/>
          </rPr>
          <t xml:space="preserve">
</t>
        </r>
        <r>
          <rPr>
            <b/>
            <u val="single"/>
            <sz val="10"/>
            <rFont val="Verdana"/>
            <family val="2"/>
          </rPr>
          <t xml:space="preserve">Bedeutung der Kennzahl
</t>
        </r>
        <r>
          <rPr>
            <sz val="10"/>
            <rFont val="Verdana"/>
            <family val="2"/>
          </rPr>
          <t xml:space="preserve">Mit dem Verschuldungsgrad eines Unternehmens wird der prozentuale Anteil des Fremdkapitals zum Eigenkapital errechnet.
Zusammen mit der Eigenkapitalquote ist er die wichtigste Kennzahl zur internen und externen Beurteilung von Fremdkapitalrückführungsfähigkeit.
</t>
        </r>
        <r>
          <rPr>
            <b/>
            <u val="single"/>
            <sz val="10"/>
            <rFont val="Verdana"/>
            <family val="2"/>
          </rPr>
          <t xml:space="preserve">Berechnung der Kennzahl
</t>
        </r>
        <r>
          <rPr>
            <b/>
            <sz val="10"/>
            <color indexed="10"/>
            <rFont val="Verdana"/>
            <family val="2"/>
          </rPr>
          <t xml:space="preserve">(Fremdkapital x 100) / Eigenkapital
</t>
        </r>
        <r>
          <rPr>
            <sz val="10"/>
            <rFont val="Arial"/>
            <family val="2"/>
          </rPr>
          <t xml:space="preserve">
</t>
        </r>
      </text>
    </comment>
    <comment ref="I24" authorId="0">
      <text>
        <r>
          <rPr>
            <b/>
            <sz val="11"/>
            <rFont val="Verdana"/>
            <family val="2"/>
          </rPr>
          <t>Anspannungskoeffizient</t>
        </r>
        <r>
          <rPr>
            <b/>
            <sz val="10"/>
            <rFont val="Verdana"/>
            <family val="2"/>
          </rPr>
          <t xml:space="preserve">
</t>
        </r>
        <r>
          <rPr>
            <b/>
            <u val="single"/>
            <sz val="10"/>
            <rFont val="Verdana"/>
            <family val="2"/>
          </rPr>
          <t xml:space="preserve">Bedeutung der Kennzahl
</t>
        </r>
        <r>
          <rPr>
            <sz val="10"/>
            <rFont val="Verdana"/>
            <family val="2"/>
          </rPr>
          <t xml:space="preserve">Mit dem Anspannungskoeffizienten eine Unternehmens wird der prozentuale Anteil des Fremdkapitals zum Gesamtkapital errechnet.
Ein sehr hoher Fremdkapitalanteil bedeutet in aller Regel auch ein erhebliche Einengung der Selbständigkeit eines Unternehmens. Duch den Anspannungskoeffizienten erhalten Sie jedoch keine Aussage über die Fälligkeiten der Verbindlichkeiten.
</t>
        </r>
        <r>
          <rPr>
            <b/>
            <u val="single"/>
            <sz val="10"/>
            <rFont val="Verdana"/>
            <family val="2"/>
          </rPr>
          <t xml:space="preserve">Berechnung der Kennzahl
</t>
        </r>
        <r>
          <rPr>
            <b/>
            <sz val="10"/>
            <color indexed="10"/>
            <rFont val="Verdana"/>
            <family val="2"/>
          </rPr>
          <t>(Fremdkapital x 100) / Gesamtkapital</t>
        </r>
        <r>
          <rPr>
            <b/>
            <sz val="8"/>
            <color indexed="10"/>
            <rFont val="Arial"/>
            <family val="2"/>
          </rPr>
          <t xml:space="preserve">
</t>
        </r>
        <r>
          <rPr>
            <sz val="8"/>
            <rFont val="Tahoma"/>
            <family val="2"/>
          </rPr>
          <t xml:space="preserve">
</t>
        </r>
      </text>
    </comment>
    <comment ref="I25" authorId="0">
      <text>
        <r>
          <rPr>
            <b/>
            <sz val="11"/>
            <rFont val="Verdana"/>
            <family val="2"/>
          </rPr>
          <t>Anlagenintensität</t>
        </r>
        <r>
          <rPr>
            <b/>
            <sz val="10"/>
            <rFont val="Verdana"/>
            <family val="2"/>
          </rPr>
          <t xml:space="preserve">
</t>
        </r>
        <r>
          <rPr>
            <b/>
            <u val="single"/>
            <sz val="10"/>
            <rFont val="Verdana"/>
            <family val="2"/>
          </rPr>
          <t xml:space="preserve">Bedeutung der Kennzahl
</t>
        </r>
        <r>
          <rPr>
            <sz val="10"/>
            <rFont val="Verdana"/>
            <family val="2"/>
          </rPr>
          <t xml:space="preserve">Die Kennzahl Anlagenintensität zeigt Ihnen, wie hoch der Anteil des Anlagevermögens im Verhältnis zum Gesamtvermögen ist.
Die Anlagenintensität ist ein Maßstab für die Flexibilität eines Unternehmens.
Je höher dieses Verhältnis ist, desto höher ist auch der Anteil des Anlagevermögens am Gesamtvermögen.
Da Anlagen das Kapital längerfristig binden und somit Fixkosten verursachen, deutet ein hoher Wert an, daß das Unternehmen unter Umständen inflexibel strukturiert ist.
Der hohe Fixkostenanteil führt zu einer starken Beschäftigungsabhängigkeit.
</t>
        </r>
        <r>
          <rPr>
            <b/>
            <u val="single"/>
            <sz val="10"/>
            <rFont val="Verdana"/>
            <family val="2"/>
          </rPr>
          <t xml:space="preserve">Berechnung der Kennzahl
</t>
        </r>
        <r>
          <rPr>
            <b/>
            <sz val="10"/>
            <color indexed="10"/>
            <rFont val="Verdana"/>
            <family val="2"/>
          </rPr>
          <t>(Anlagevermögen x 100) / Gesamtkapital</t>
        </r>
        <r>
          <rPr>
            <b/>
            <sz val="8"/>
            <color indexed="10"/>
            <rFont val="Arial"/>
            <family val="2"/>
          </rPr>
          <t xml:space="preserve">
</t>
        </r>
        <r>
          <rPr>
            <sz val="10"/>
            <rFont val="Arial"/>
            <family val="2"/>
          </rPr>
          <t xml:space="preserve">
</t>
        </r>
        <r>
          <rPr>
            <sz val="8"/>
            <rFont val="Tahoma"/>
            <family val="2"/>
          </rPr>
          <t xml:space="preserve">
</t>
        </r>
      </text>
    </comment>
    <comment ref="I29" authorId="0">
      <text>
        <r>
          <rPr>
            <b/>
            <sz val="11"/>
            <rFont val="Verdana"/>
            <family val="2"/>
          </rPr>
          <t>Eigenkapitalrentabilität</t>
        </r>
        <r>
          <rPr>
            <b/>
            <sz val="10"/>
            <rFont val="Verdana"/>
            <family val="2"/>
          </rPr>
          <t xml:space="preserve">
</t>
        </r>
        <r>
          <rPr>
            <b/>
            <u val="single"/>
            <sz val="10"/>
            <rFont val="Verdana"/>
            <family val="2"/>
          </rPr>
          <t xml:space="preserve">Bedeutung der Kennzahl
</t>
        </r>
        <r>
          <rPr>
            <sz val="10"/>
            <rFont val="Verdana"/>
            <family val="2"/>
          </rPr>
          <t xml:space="preserve">Die Eigenkapitalrentabilität ist ein Maßstab für die Ertragskraft des Unternehmens.
Duruch die Gegenüberstellung von Gewinn und eingesetztem Kapital, erhalten Sie eine Aussage über die Verszinsung des Eigenkapitals. Um eine vergleichbare Aussage mit Kapitalgesellschaften der gleichen Branche treffen zu können, sollte zum Jahresgewinn auch der Unternehmerlohn einberechnet werden.
</t>
        </r>
        <r>
          <rPr>
            <b/>
            <u val="single"/>
            <sz val="10"/>
            <rFont val="Verdana"/>
            <family val="2"/>
          </rPr>
          <t xml:space="preserve">Berechnung der Kennzahl
</t>
        </r>
        <r>
          <rPr>
            <b/>
            <sz val="10"/>
            <color indexed="10"/>
            <rFont val="Verdana"/>
            <family val="2"/>
          </rPr>
          <t>(Jahresgewinn x 100) / Eigenkapital</t>
        </r>
        <r>
          <rPr>
            <sz val="8"/>
            <rFont val="Tahoma"/>
            <family val="2"/>
          </rPr>
          <t xml:space="preserve">
</t>
        </r>
      </text>
    </comment>
    <comment ref="I30" authorId="0">
      <text>
        <r>
          <rPr>
            <b/>
            <sz val="11"/>
            <rFont val="Verdana"/>
            <family val="2"/>
          </rPr>
          <t>Gesamtkapitalrentabilität</t>
        </r>
        <r>
          <rPr>
            <b/>
            <sz val="10"/>
            <rFont val="Verdana"/>
            <family val="2"/>
          </rPr>
          <t xml:space="preserve">
</t>
        </r>
        <r>
          <rPr>
            <b/>
            <u val="single"/>
            <sz val="10"/>
            <rFont val="Verdana"/>
            <family val="2"/>
          </rPr>
          <t xml:space="preserve">Bedeutung der Kennzahl
</t>
        </r>
        <r>
          <rPr>
            <sz val="10"/>
            <rFont val="Verdana"/>
            <family val="2"/>
          </rPr>
          <t xml:space="preserve">Die Gesamtkapitalrentabilität bezieht den Gewinn und die bezahlten Zinsen auf das Gesamtkapital der Unternehmung.
Diese Kennzahl ist somit das Maß für die Rentabilität des gesamten eingesetzten Kapitals. Mit der Einberechnung der Zinsen wird dem Umstand Rechnung getragen, daß das Gesamtkapital nicht nur den Gewinn, sondern auch die Zinsen erwirtschaften muß.
</t>
        </r>
        <r>
          <rPr>
            <b/>
            <u val="single"/>
            <sz val="10"/>
            <rFont val="Verdana"/>
            <family val="2"/>
          </rPr>
          <t xml:space="preserve">Berechnung der Kennzahl
</t>
        </r>
        <r>
          <rPr>
            <b/>
            <sz val="10"/>
            <color indexed="10"/>
            <rFont val="Verdana"/>
            <family val="2"/>
          </rPr>
          <t>((Jahresgewinn + Zinsaufwand) x 100)) / Gesamtkapital</t>
        </r>
        <r>
          <rPr>
            <sz val="8"/>
            <rFont val="Tahoma"/>
            <family val="2"/>
          </rPr>
          <t xml:space="preserve">
</t>
        </r>
      </text>
    </comment>
    <comment ref="I31" authorId="0">
      <text>
        <r>
          <rPr>
            <b/>
            <sz val="11"/>
            <rFont val="Verdana"/>
            <family val="2"/>
          </rPr>
          <t>Leverage-Faktor</t>
        </r>
        <r>
          <rPr>
            <b/>
            <sz val="10"/>
            <rFont val="Verdana"/>
            <family val="2"/>
          </rPr>
          <t xml:space="preserve">
</t>
        </r>
        <r>
          <rPr>
            <b/>
            <u val="single"/>
            <sz val="10"/>
            <rFont val="Verdana"/>
            <family val="2"/>
          </rPr>
          <t xml:space="preserve">Bedeutung der Kennzahl
</t>
        </r>
        <r>
          <rPr>
            <sz val="10"/>
            <rFont val="Verdana"/>
            <family val="2"/>
          </rPr>
          <t xml:space="preserve">Der Leverage-Faktor, auch Hebelwirkung genannt, dividiert die Eigenkapitalrentabilität durch die Gesamtkapitalrentabilität. Sind die Kapitalkosten im Verhältnis zur Gesamtkapitalrentabilität niedriger, so steigt die Eigenkapitalrentabilität und damit in der Regel auch der Leverage-Faktor auf ein Zahl &gt; 1. 
Dies ist meist in Boomzeiten, also in Zeiten feststellbar, in denen mit einem hohen Fremdkapitalanteil die Ertragskraft des Unternehmens steigt.
Ein hoher Fremdkapitalanteil birgt die Gefahr, daß bei sinkenden Gewinnen durch den Fixkosten-Anteil der Zinsen der Leverage-Faktor einen Wert &lt; 1 annimmt und somit negativ wird.
</t>
        </r>
        <r>
          <rPr>
            <b/>
            <u val="single"/>
            <sz val="10"/>
            <rFont val="Verdana"/>
            <family val="2"/>
          </rPr>
          <t xml:space="preserve">Berechnung der Kennzahl
</t>
        </r>
        <r>
          <rPr>
            <b/>
            <sz val="10"/>
            <color indexed="10"/>
            <rFont val="Verdana"/>
            <family val="2"/>
          </rPr>
          <t>Eigenkapitalrentabilität / Gesamtkapitalrentabilität</t>
        </r>
        <r>
          <rPr>
            <sz val="8"/>
            <rFont val="Tahoma"/>
            <family val="2"/>
          </rPr>
          <t xml:space="preserve">
</t>
        </r>
      </text>
    </comment>
    <comment ref="I32" authorId="0">
      <text>
        <r>
          <rPr>
            <b/>
            <sz val="11"/>
            <rFont val="Verdana"/>
            <family val="2"/>
          </rPr>
          <t>Umsatzrentabilität</t>
        </r>
        <r>
          <rPr>
            <b/>
            <sz val="10"/>
            <rFont val="Verdana"/>
            <family val="2"/>
          </rPr>
          <t xml:space="preserve">
</t>
        </r>
        <r>
          <rPr>
            <b/>
            <u val="single"/>
            <sz val="10"/>
            <rFont val="Verdana"/>
            <family val="2"/>
          </rPr>
          <t xml:space="preserve">Bedeutung der Kennzahl
</t>
        </r>
        <r>
          <rPr>
            <sz val="10"/>
            <rFont val="Verdana"/>
            <family val="2"/>
          </rPr>
          <t xml:space="preserve">Mit der Umsatzrentabilität erhalten Sie einen Maßstab für den prozentualen Anteil des Gewinns am Umsatz.
Durch Gegenüberstellung von Gewinn und eingesetztem Kapital erhalten Sie eine Aussage über die Verzinsung des Eigenkapitals. Um einen Vergleich mit Kapitalgesellschaften der gleichen Branche zu erhalten, müßte bei Personengesellschaften und Einzelunternehmen der Gewinn um den Unternehmerlohn der mitarbeitenden Gesellschafter gekürzt werden.
</t>
        </r>
        <r>
          <rPr>
            <b/>
            <u val="single"/>
            <sz val="10"/>
            <rFont val="Verdana"/>
            <family val="2"/>
          </rPr>
          <t xml:space="preserve">Berechnung der Kennzahl
</t>
        </r>
        <r>
          <rPr>
            <b/>
            <sz val="10"/>
            <color indexed="10"/>
            <rFont val="Verdana"/>
            <family val="2"/>
          </rPr>
          <t>((Jahresgewinn + FK Zinsen)  x 100)) / Umsatzerlöse</t>
        </r>
        <r>
          <rPr>
            <sz val="8"/>
            <rFont val="Arial"/>
            <family val="2"/>
          </rPr>
          <t xml:space="preserve">
</t>
        </r>
        <r>
          <rPr>
            <sz val="8"/>
            <rFont val="Tahoma"/>
            <family val="2"/>
          </rPr>
          <t xml:space="preserve">
</t>
        </r>
      </text>
    </comment>
    <comment ref="I33" authorId="0">
      <text>
        <r>
          <rPr>
            <b/>
            <sz val="11"/>
            <rFont val="Verdana"/>
            <family val="2"/>
          </rPr>
          <t>Cash-flow</t>
        </r>
        <r>
          <rPr>
            <b/>
            <sz val="10"/>
            <rFont val="Arial"/>
            <family val="2"/>
          </rPr>
          <t xml:space="preserve">
</t>
        </r>
        <r>
          <rPr>
            <b/>
            <u val="single"/>
            <sz val="10"/>
            <rFont val="Verdana"/>
            <family val="2"/>
          </rPr>
          <t xml:space="preserve">Bedeutung der Kennzahl
</t>
        </r>
        <r>
          <rPr>
            <sz val="10"/>
            <rFont val="Verdana"/>
            <family val="2"/>
          </rPr>
          <t xml:space="preserve">Der Cash-flow (verfügbar erarbeitete Mittel) ist eine Kennziffer, die aus den USA stammt und bei uns zu einer der wichtigsten Meßziffern der Bilanzanalyse geworden ist.
Sie zeigt, welche selbsterwirtschafteten Mittel dem Unternehmen für Investitionen, Schuldentilgung und Gewinnverteilung zur Verfügung stehen und ist somit ein wichtiger Indikator für die Ertragskraft, Selbstfinanzierungs-
kraft, Kreditwürdigkeit und Expansionsfähigkeit eines Unternehmens.
</t>
        </r>
        <r>
          <rPr>
            <b/>
            <u val="single"/>
            <sz val="10"/>
            <rFont val="Verdana"/>
            <family val="2"/>
          </rPr>
          <t xml:space="preserve">Berechnung der Kennzahl
</t>
        </r>
        <r>
          <rPr>
            <b/>
            <sz val="10"/>
            <rFont val="Verdana"/>
            <family val="2"/>
          </rPr>
          <t xml:space="preserve">   </t>
        </r>
        <r>
          <rPr>
            <b/>
            <sz val="10"/>
            <color indexed="10"/>
            <rFont val="Verdana"/>
            <family val="2"/>
          </rPr>
          <t xml:space="preserve">Gewinn
+ Abschreibungen auf Anlagen
</t>
        </r>
        <r>
          <rPr>
            <b/>
            <u val="single"/>
            <sz val="10"/>
            <color indexed="10"/>
            <rFont val="Verdana"/>
            <family val="2"/>
          </rPr>
          <t xml:space="preserve">+ Zuführung zu langfristigen Rückstellungen
</t>
        </r>
        <r>
          <rPr>
            <b/>
            <sz val="10"/>
            <color indexed="10"/>
            <rFont val="Verdana"/>
            <family val="2"/>
          </rPr>
          <t>= Cash flow</t>
        </r>
        <r>
          <rPr>
            <b/>
            <sz val="8"/>
            <color indexed="10"/>
            <rFont val="Arial"/>
            <family val="2"/>
          </rPr>
          <t xml:space="preserve">
</t>
        </r>
        <r>
          <rPr>
            <sz val="8"/>
            <rFont val="Tahoma"/>
            <family val="2"/>
          </rPr>
          <t xml:space="preserve">
</t>
        </r>
      </text>
    </comment>
    <comment ref="I34" authorId="0">
      <text>
        <r>
          <rPr>
            <b/>
            <sz val="11"/>
            <rFont val="Verdana"/>
            <family val="2"/>
          </rPr>
          <t>Cash-flow Umsatzverdienstrate</t>
        </r>
        <r>
          <rPr>
            <b/>
            <sz val="10"/>
            <rFont val="Verdana"/>
            <family val="2"/>
          </rPr>
          <t xml:space="preserve">
</t>
        </r>
        <r>
          <rPr>
            <b/>
            <u val="single"/>
            <sz val="10"/>
            <rFont val="Verdana"/>
            <family val="2"/>
          </rPr>
          <t xml:space="preserve">Bedeutung der Kennzahl
</t>
        </r>
        <r>
          <rPr>
            <sz val="10"/>
            <rFont val="Verdana"/>
            <family val="2"/>
          </rPr>
          <t xml:space="preserve">Noch aussagefähiger wird die Kennzahl des Cash-flow, wenn man ihn mit den Umsatzerlösen in ein Verhältnis setzt.
Dadurch wird erkennbar, wieviel Prozent der Umsatzerlöse für Gewinnausschüttungen, Investitionenen und Schuldentilgung zur Verfügung stehen.
</t>
        </r>
        <r>
          <rPr>
            <b/>
            <u val="single"/>
            <sz val="10"/>
            <rFont val="Verdana"/>
            <family val="2"/>
          </rPr>
          <t xml:space="preserve">Berechnung der Kennzahl
</t>
        </r>
        <r>
          <rPr>
            <b/>
            <sz val="10"/>
            <color indexed="10"/>
            <rFont val="Verdana"/>
            <family val="2"/>
          </rPr>
          <t>(Cash-flow x 100) / Umsatzerlöse</t>
        </r>
        <r>
          <rPr>
            <sz val="8"/>
            <rFont val="Tahoma"/>
            <family val="2"/>
          </rPr>
          <t xml:space="preserve">
</t>
        </r>
      </text>
    </comment>
    <comment ref="I37" authorId="0">
      <text>
        <r>
          <rPr>
            <b/>
            <sz val="11"/>
            <rFont val="Verdana"/>
            <family val="2"/>
          </rPr>
          <t>Schuldentilgungsdauer</t>
        </r>
        <r>
          <rPr>
            <b/>
            <sz val="10"/>
            <rFont val="Verdana"/>
            <family val="2"/>
          </rPr>
          <t xml:space="preserve">
</t>
        </r>
        <r>
          <rPr>
            <b/>
            <u val="single"/>
            <sz val="10"/>
            <rFont val="Verdana"/>
            <family val="2"/>
          </rPr>
          <t xml:space="preserve">Bedeutung der Kennzahl
</t>
        </r>
        <r>
          <rPr>
            <sz val="10"/>
            <rFont val="Verdana"/>
            <family val="2"/>
          </rPr>
          <t xml:space="preserve">Die Schuldentilgungsdauer ist als Kennzahl aus dem Cash-flow abgeleitet und zeigt an, wie lange es tendenziell dauert, bis die Schulden zu einem ausgewählten Stichtag durch die betrieblichen Einnahmenüberschüsse getilgt werden können.
Je kürzer die Schuldentilgungsdauer ist, desto kreditwürdiger ist das 
Unternehmen im allgemeinen.
</t>
        </r>
        <r>
          <rPr>
            <b/>
            <u val="single"/>
            <sz val="10"/>
            <rFont val="Verdana"/>
            <family val="2"/>
          </rPr>
          <t xml:space="preserve">Berechnung der Kennzahl
</t>
        </r>
        <r>
          <rPr>
            <b/>
            <sz val="10"/>
            <color indexed="10"/>
            <rFont val="Verdana"/>
            <family val="2"/>
          </rPr>
          <t>Fremdkapital / Cash-flow</t>
        </r>
        <r>
          <rPr>
            <sz val="8"/>
            <rFont val="Tahoma"/>
            <family val="2"/>
          </rPr>
          <t xml:space="preserve">
</t>
        </r>
      </text>
    </comment>
    <comment ref="I39" authorId="0">
      <text>
        <r>
          <rPr>
            <b/>
            <sz val="11"/>
            <rFont val="Verdana"/>
            <family val="2"/>
          </rPr>
          <t>Umsatzrentabilität</t>
        </r>
        <r>
          <rPr>
            <b/>
            <sz val="10"/>
            <rFont val="Verdana"/>
            <family val="2"/>
          </rPr>
          <t xml:space="preserve">
</t>
        </r>
        <r>
          <rPr>
            <b/>
            <u val="single"/>
            <sz val="10"/>
            <rFont val="Verdana"/>
            <family val="2"/>
          </rPr>
          <t xml:space="preserve">Bedeutung der Kennzahl
</t>
        </r>
        <r>
          <rPr>
            <sz val="10"/>
            <rFont val="Verdana"/>
            <family val="2"/>
          </rPr>
          <t xml:space="preserve">Die Umsatzrentabilität, auch Umsatzverdienstrate genannt, ist ein wichtiger Maßstab für die Ertragskraft eines Unternehmens.
Über diese Kennzahl wird Ihnen der Gewinnanteil des Umsatzes aufgezeigt.
Bei neueren Veröffentlichungen wird bei der Berechnung der Umsatzrentabilität als Beziehungsgröße anstelle des Gewinns auch der Cash-flow herangezogen.
</t>
        </r>
        <r>
          <rPr>
            <b/>
            <u val="single"/>
            <sz val="10"/>
            <rFont val="Verdana"/>
            <family val="2"/>
          </rPr>
          <t xml:space="preserve">Berechnung der Kennzahl
</t>
        </r>
        <r>
          <rPr>
            <b/>
            <sz val="10"/>
            <color indexed="10"/>
            <rFont val="Verdana"/>
            <family val="2"/>
          </rPr>
          <t>(Gewinn x 100) / Umsatz</t>
        </r>
        <r>
          <rPr>
            <sz val="8"/>
            <rFont val="Arial"/>
            <family val="2"/>
          </rPr>
          <t xml:space="preserve">
</t>
        </r>
        <r>
          <rPr>
            <sz val="8"/>
            <rFont val="Tahoma"/>
            <family val="2"/>
          </rPr>
          <t xml:space="preserve">
</t>
        </r>
      </text>
    </comment>
    <comment ref="I40" authorId="0">
      <text>
        <r>
          <rPr>
            <b/>
            <sz val="11"/>
            <rFont val="Verdana"/>
            <family val="2"/>
          </rPr>
          <t>Return on Investment (ROI)</t>
        </r>
        <r>
          <rPr>
            <b/>
            <sz val="10"/>
            <rFont val="Verdana"/>
            <family val="2"/>
          </rPr>
          <t xml:space="preserve">
</t>
        </r>
        <r>
          <rPr>
            <b/>
            <u val="single"/>
            <sz val="10"/>
            <rFont val="Verdana"/>
            <family val="2"/>
          </rPr>
          <t xml:space="preserve">Bedeutung der Kennzahl
</t>
        </r>
        <r>
          <rPr>
            <sz val="10"/>
            <rFont val="Verdana"/>
            <family val="2"/>
          </rPr>
          <t xml:space="preserve">Return on Investment ist eine gebräuchliche Kennzahl zur Beurteilung der unternehmerischen Rentabilität.
Die Kennzahl ist das Produkt der Umschlagshäufigkeit des Kapitals und der Umsatzrentabilität und berücksichtigt dabei alle Faktoren, die den Ertrag aus investiertem Kapital bewirken.
Diese Kennzahl bezieht sich hier auf die gesamte Unternehmung und dient der Planung von Investitionen, Verkaufspreisen und neuen Produkten.
</t>
        </r>
        <r>
          <rPr>
            <b/>
            <u val="single"/>
            <sz val="10"/>
            <rFont val="Verdana"/>
            <family val="2"/>
          </rPr>
          <t xml:space="preserve">Berechnung der Kennzahl
</t>
        </r>
        <r>
          <rPr>
            <b/>
            <sz val="10"/>
            <color indexed="10"/>
            <rFont val="Verdana"/>
            <family val="2"/>
          </rPr>
          <t>(Gewinn / Umsatz) x (Umsatz / Gesamtkapital) x 100</t>
        </r>
        <r>
          <rPr>
            <sz val="8"/>
            <rFont val="Arial"/>
            <family val="2"/>
          </rPr>
          <t xml:space="preserve">
</t>
        </r>
        <r>
          <rPr>
            <sz val="8"/>
            <rFont val="Tahoma"/>
            <family val="2"/>
          </rPr>
          <t xml:space="preserve">
</t>
        </r>
      </text>
    </comment>
    <comment ref="I41" authorId="0">
      <text>
        <r>
          <rPr>
            <b/>
            <sz val="11"/>
            <rFont val="Verdana"/>
            <family val="2"/>
          </rPr>
          <t>Umschlagshäufigkeit des Eigenkapitals</t>
        </r>
        <r>
          <rPr>
            <b/>
            <sz val="10"/>
            <rFont val="Verdana"/>
            <family val="2"/>
          </rPr>
          <t xml:space="preserve">
</t>
        </r>
        <r>
          <rPr>
            <b/>
            <u val="single"/>
            <sz val="10"/>
            <rFont val="Verdana"/>
            <family val="2"/>
          </rPr>
          <t xml:space="preserve">Bedeutung der Kennzahl
</t>
        </r>
        <r>
          <rPr>
            <sz val="10"/>
            <rFont val="Verdana"/>
            <family val="2"/>
          </rPr>
          <t xml:space="preserve">Die Umschlagshäufigkeit des Eigenkapitals zeigt an, wie oft das gesamte Eigenkapital über die Umsatzerlöse zurückgeflossen ist. Je höher diese Kennzahl ist, desto geringer ist der erforderliche Kapitaleinsatz, da in kürzeren Abständen Geld durch die Umsatzerlöse zurückfließt.
Eine hohe Kapitalumschlagshäufigkeit deutet auf eine günstige Liquidität verbunden mit einem relativ niedrigen Kapitaleinsatz hin.
</t>
        </r>
        <r>
          <rPr>
            <b/>
            <u val="single"/>
            <sz val="10"/>
            <rFont val="Verdana"/>
            <family val="2"/>
          </rPr>
          <t xml:space="preserve">Berechnung der Kennzahl
</t>
        </r>
        <r>
          <rPr>
            <b/>
            <sz val="10"/>
            <color indexed="10"/>
            <rFont val="Verdana"/>
            <family val="2"/>
          </rPr>
          <t>Umsatzerlöse / Eigenkapital</t>
        </r>
        <r>
          <rPr>
            <sz val="8"/>
            <rFont val="Arial"/>
            <family val="2"/>
          </rPr>
          <t xml:space="preserve">
</t>
        </r>
        <r>
          <rPr>
            <sz val="8"/>
            <rFont val="Tahoma"/>
            <family val="2"/>
          </rPr>
          <t xml:space="preserve">
</t>
        </r>
      </text>
    </comment>
    <comment ref="I42" authorId="0">
      <text>
        <r>
          <rPr>
            <b/>
            <sz val="11"/>
            <rFont val="Verdana"/>
            <family val="2"/>
          </rPr>
          <t>Umschlagshäufigkeit der Forderungen</t>
        </r>
        <r>
          <rPr>
            <b/>
            <sz val="10"/>
            <rFont val="Verdana"/>
            <family val="2"/>
          </rPr>
          <t xml:space="preserve">
</t>
        </r>
        <r>
          <rPr>
            <b/>
            <u val="single"/>
            <sz val="10"/>
            <rFont val="Verdana"/>
            <family val="2"/>
          </rPr>
          <t xml:space="preserve">Bedeutung der Kennzahl
</t>
        </r>
        <r>
          <rPr>
            <sz val="10"/>
            <rFont val="Verdana"/>
            <family val="2"/>
          </rPr>
          <t xml:space="preserve">Die Umschlagshäufigkeit der Forderungen zeigt an, wie oft die gesamten Forderungen aus Lieferungen und Leistungen über die Umsatzerlöse zurückgefloßen sind. Je höher diese Kennzahl ist, desto kürzer ist die durchschnittliche Kreditdauer und die Zinsbelastung für das eigene Unternehmen. Zusätzlich wird dabei auch die eigene Liquidität, Rentabilität und Wirtschaftlichkeit verbessert.
</t>
        </r>
        <r>
          <rPr>
            <b/>
            <u val="single"/>
            <sz val="10"/>
            <rFont val="Verdana"/>
            <family val="2"/>
          </rPr>
          <t xml:space="preserve">Berechnung der Kennzahl
</t>
        </r>
        <r>
          <rPr>
            <b/>
            <sz val="10"/>
            <color indexed="10"/>
            <rFont val="Verdana"/>
            <family val="2"/>
          </rPr>
          <t>(Umsatzerlöse + Umsatzsteuer) / durchschn. Debitorenbestand</t>
        </r>
        <r>
          <rPr>
            <sz val="8"/>
            <rFont val="Tahoma"/>
            <family val="2"/>
          </rPr>
          <t xml:space="preserve">
</t>
        </r>
      </text>
    </comment>
    <comment ref="I43" authorId="0">
      <text>
        <r>
          <rPr>
            <b/>
            <sz val="11"/>
            <rFont val="Verdana"/>
            <family val="2"/>
          </rPr>
          <t>Durchschnittliche Forderungslaufzeit</t>
        </r>
        <r>
          <rPr>
            <b/>
            <sz val="10"/>
            <rFont val="Verdana"/>
            <family val="2"/>
          </rPr>
          <t xml:space="preserve">
</t>
        </r>
        <r>
          <rPr>
            <b/>
            <u val="single"/>
            <sz val="10"/>
            <rFont val="Verdana"/>
            <family val="2"/>
          </rPr>
          <t xml:space="preserve">Bedeutung der Kennzahl
</t>
        </r>
        <r>
          <rPr>
            <sz val="10"/>
            <rFont val="Verdana"/>
            <family val="2"/>
          </rPr>
          <t xml:space="preserve">Mit dieser Kennzahl sehen Sie, wieviel Tage durchschnittlich vergehen, bis Ihre Kunden die bestehenden Verbindlichkeiten begleichen.
Gelingt Ihnen eine Kürzung dieses Wertes, so verbessert sich in aller Regel auch die Liquidität Ihres Unternehmens.
</t>
        </r>
        <r>
          <rPr>
            <b/>
            <u val="single"/>
            <sz val="10"/>
            <rFont val="Verdana"/>
            <family val="2"/>
          </rPr>
          <t xml:space="preserve">Berechnung der Kennzahl
</t>
        </r>
        <r>
          <rPr>
            <b/>
            <sz val="10"/>
            <color indexed="10"/>
            <rFont val="Verdana"/>
            <family val="2"/>
          </rPr>
          <t>360 Tage / Umschlagshäufigkeit der Forderungen</t>
        </r>
        <r>
          <rPr>
            <sz val="8"/>
            <rFont val="Tahoma"/>
            <family val="2"/>
          </rPr>
          <t xml:space="preserve">
</t>
        </r>
      </text>
    </comment>
    <comment ref="I44" authorId="0">
      <text>
        <r>
          <rPr>
            <b/>
            <sz val="11"/>
            <rFont val="Verdana"/>
            <family val="2"/>
          </rPr>
          <t>Personalintensivität</t>
        </r>
        <r>
          <rPr>
            <b/>
            <sz val="10"/>
            <rFont val="Verdana"/>
            <family val="2"/>
          </rPr>
          <t xml:space="preserve">
</t>
        </r>
        <r>
          <rPr>
            <b/>
            <u val="single"/>
            <sz val="10"/>
            <rFont val="Verdana"/>
            <family val="2"/>
          </rPr>
          <t xml:space="preserve">Bedeutung der Kennzahl
</t>
        </r>
        <r>
          <rPr>
            <sz val="10"/>
            <rFont val="Verdana"/>
            <family val="2"/>
          </rPr>
          <t xml:space="preserve">Mit dieser Kennzahl wird der Produktionsfaktor Arbeit zum Betriebsergebnis in ein Verhältnis gestellt.
Die Personalintensität spiegelt die Empflindlichkeit von Veränderungen des Faktors Arbeit.
So wird bei personalintensiven Unternehmen diese Kennzahl teilweise größer als 100 % ist, wird häufig als Bezugsgröße auch der Produktionswert angesetzt.
</t>
        </r>
        <r>
          <rPr>
            <b/>
            <u val="single"/>
            <sz val="10"/>
            <rFont val="Verdana"/>
            <family val="2"/>
          </rPr>
          <t xml:space="preserve">Berechnung der Kennzahl
</t>
        </r>
        <r>
          <rPr>
            <b/>
            <sz val="10"/>
            <color indexed="10"/>
            <rFont val="Verdana"/>
            <family val="2"/>
          </rPr>
          <t>(Personalkosten x 100) / Betriebsergebnis</t>
        </r>
        <r>
          <rPr>
            <sz val="10"/>
            <rFont val="Verdana"/>
            <family val="2"/>
          </rPr>
          <t xml:space="preserve">
</t>
        </r>
      </text>
    </comment>
    <comment ref="I45" authorId="0">
      <text>
        <r>
          <rPr>
            <b/>
            <sz val="11"/>
            <rFont val="Verdana"/>
            <family val="2"/>
          </rPr>
          <t>Gesamtumsatz kumuliert</t>
        </r>
        <r>
          <rPr>
            <b/>
            <sz val="10"/>
            <rFont val="Verdana"/>
            <family val="2"/>
          </rPr>
          <t xml:space="preserve">
</t>
        </r>
        <r>
          <rPr>
            <b/>
            <u val="single"/>
            <sz val="10"/>
            <rFont val="Verdana"/>
            <family val="2"/>
          </rPr>
          <t xml:space="preserve">Bedeutung der Kennzahl
</t>
        </r>
        <r>
          <rPr>
            <sz val="10"/>
            <rFont val="Verdana"/>
            <family val="2"/>
          </rPr>
          <t xml:space="preserve">Mit den kumulierten Gesamtumsatz des ausgewählten Zeitraums erhalten Sie die keine Kennzahl im eigentlichen Sinne.
Allerdings erhalten Sie hier, ohne Auswertungen in Lexware business solutions Rechnungswesen aufzurufen, den Gesamtumsatz bis zum gewählten Zeitraum.
</t>
        </r>
        <r>
          <rPr>
            <b/>
            <u val="single"/>
            <sz val="10"/>
            <rFont val="Verdana"/>
            <family val="2"/>
          </rPr>
          <t xml:space="preserve">Berechnung der Kennzahl
</t>
        </r>
        <r>
          <rPr>
            <sz val="10"/>
            <color indexed="10"/>
            <rFont val="Verdana"/>
            <family val="2"/>
          </rPr>
          <t>Die Berechnung des kumulierten Gesamtumsatzes bezieht sich immer auf den letzten Tag des ausgewählten Monats. Für den laufenden Monat wird der aktuelle Saldo der Konten verwendet.</t>
        </r>
        <r>
          <rPr>
            <sz val="8"/>
            <rFont val="Arial"/>
            <family val="2"/>
          </rPr>
          <t xml:space="preserve">
</t>
        </r>
        <r>
          <rPr>
            <sz val="8"/>
            <rFont val="Tahoma"/>
            <family val="2"/>
          </rPr>
          <t xml:space="preserve">
</t>
        </r>
      </text>
    </comment>
    <comment ref="I46" authorId="0">
      <text>
        <r>
          <rPr>
            <b/>
            <sz val="11"/>
            <rFont val="Verdana"/>
            <family val="2"/>
          </rPr>
          <t>Gesamtumsatz im gewählten Zeitraum</t>
        </r>
        <r>
          <rPr>
            <b/>
            <sz val="10"/>
            <rFont val="Verdana"/>
            <family val="2"/>
          </rPr>
          <t xml:space="preserve">
</t>
        </r>
        <r>
          <rPr>
            <b/>
            <u val="single"/>
            <sz val="10"/>
            <rFont val="Verdana"/>
            <family val="2"/>
          </rPr>
          <t xml:space="preserve">Berechnung der Kennzahl
</t>
        </r>
        <r>
          <rPr>
            <sz val="10"/>
            <rFont val="Verdana"/>
            <family val="2"/>
          </rPr>
          <t xml:space="preserve">Mit dem Gesamtumsatz des ausgewählten Zeitraums erhalten Sie keine Kennzahl im eigentlichen Sinne.
Allerdings erhalten Sie hier, ohne Auswertungen in Lexware business solutions Rechnungswesen aufzurufen, den Gesamtumsatz für den gewählten Zeitraum und sind somit über die Umsätze in bestimmten Perioden unterrichtet.
</t>
        </r>
        <r>
          <rPr>
            <b/>
            <u val="single"/>
            <sz val="10"/>
            <rFont val="Verdana"/>
            <family val="2"/>
          </rPr>
          <t xml:space="preserve">Berechnung der Kennzahl
</t>
        </r>
        <r>
          <rPr>
            <sz val="10"/>
            <color indexed="10"/>
            <rFont val="Verdana"/>
            <family val="2"/>
          </rPr>
          <t>Die Berechnung des Gesamtumsatzes bezieht sich hier immer nur auf den ausgewählten Zeitraum. Für den laufenden Monat wird der aktuelle Saldo der Konten verwendet.</t>
        </r>
        <r>
          <rPr>
            <sz val="8"/>
            <rFont val="Tahoma"/>
            <family val="2"/>
          </rPr>
          <t xml:space="preserve">
</t>
        </r>
      </text>
    </comment>
    <comment ref="I47" authorId="0">
      <text>
        <r>
          <rPr>
            <b/>
            <sz val="11"/>
            <rFont val="Verdana"/>
            <family val="2"/>
          </rPr>
          <t>Umsatz je 1 Euro Personalkosten</t>
        </r>
        <r>
          <rPr>
            <b/>
            <sz val="10"/>
            <rFont val="Verdana"/>
            <family val="2"/>
          </rPr>
          <t xml:space="preserve">
</t>
        </r>
        <r>
          <rPr>
            <b/>
            <u val="single"/>
            <sz val="10"/>
            <rFont val="Verdana"/>
            <family val="2"/>
          </rPr>
          <t xml:space="preserve">Bedeutung der Kennzahl
</t>
        </r>
        <r>
          <rPr>
            <sz val="10"/>
            <rFont val="Verdana"/>
            <family val="2"/>
          </rPr>
          <t xml:space="preserve">Durch diese Kennzahl werden die gesamten Umsatzerlöse zu den Personalkosten in ein Verhältnis gesetzt.
Sie erhalten Auskunft darüber, wieviel Umsatz Sie bei einem Euro Personalkosten erzielen.
Eine allgemeingültige Aussage über diese Kennzahl ist sehr stark von der jeweiligen Branche abhängig. Eine zuverlässige Aussage für Ihr Unternehmen liefert Ihnen jedoch auch ein Vergleich von unterschiedlichen Zeiträumen.
</t>
        </r>
        <r>
          <rPr>
            <b/>
            <u val="single"/>
            <sz val="10"/>
            <rFont val="Verdana"/>
            <family val="2"/>
          </rPr>
          <t xml:space="preserve">Berechnung der Kennzahl
</t>
        </r>
        <r>
          <rPr>
            <b/>
            <sz val="10"/>
            <color indexed="10"/>
            <rFont val="Verdana"/>
            <family val="2"/>
          </rPr>
          <t>Umsatzerlöse / Personalkosten</t>
        </r>
        <r>
          <rPr>
            <b/>
            <sz val="8"/>
            <color indexed="10"/>
            <rFont val="Arial"/>
            <family val="2"/>
          </rPr>
          <t xml:space="preserve">
</t>
        </r>
        <r>
          <rPr>
            <sz val="8"/>
            <rFont val="Tahoma"/>
            <family val="2"/>
          </rPr>
          <t xml:space="preserve">
</t>
        </r>
      </text>
    </comment>
    <comment ref="I49" authorId="0">
      <text>
        <r>
          <rPr>
            <b/>
            <sz val="11"/>
            <rFont val="Verdana"/>
            <family val="2"/>
          </rPr>
          <t>Verfügbare flüssige Mittel</t>
        </r>
        <r>
          <rPr>
            <b/>
            <sz val="10"/>
            <rFont val="Verdana"/>
            <family val="2"/>
          </rPr>
          <t xml:space="preserve">
</t>
        </r>
        <r>
          <rPr>
            <b/>
            <u val="single"/>
            <sz val="10"/>
            <rFont val="Verdana"/>
            <family val="2"/>
          </rPr>
          <t xml:space="preserve">Bedeutung der Kennzahl
</t>
        </r>
        <r>
          <rPr>
            <sz val="10"/>
            <rFont val="Verdana"/>
            <family val="2"/>
          </rPr>
          <t xml:space="preserve">Die hier angezeigten flüssigen Mittel geben Ihnen Auskunft über die zum gewählten Zeitpunkt vorhandenen und verfügbaren Gelder.
Alle Finanzkonten, die einen negativen Saldo, also kein Guthaben aufweisen, sind in dieser Berechnung nicht aufgenommen.
Sie haben somit einen direkten Überblick über alle verfügbaren Mittel auf die Sie, ohne zusätzliche Zinsbelastung, zum gewählten Zeitpunkt zugreifen konnten bwz. können.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0" authorId="0">
      <text>
        <r>
          <rPr>
            <b/>
            <sz val="11"/>
            <rFont val="Verdana"/>
            <family val="2"/>
          </rPr>
          <t>Saldo der Anlagekonten</t>
        </r>
        <r>
          <rPr>
            <b/>
            <sz val="10"/>
            <rFont val="Verdana"/>
            <family val="2"/>
          </rPr>
          <t xml:space="preserve">
</t>
        </r>
        <r>
          <rPr>
            <b/>
            <u val="single"/>
            <sz val="10"/>
            <rFont val="Verdana"/>
            <family val="2"/>
          </rPr>
          <t xml:space="preserve">Bedeutung des Saldos
</t>
        </r>
        <r>
          <rPr>
            <sz val="10"/>
            <rFont val="Verdana"/>
            <family val="2"/>
          </rPr>
          <t xml:space="preserve">Mit dem Saldo der Anlagekonten haben Sie zu jedem gewünschten Zeitpunkt die Summe Ihres Anlagevermögens.
Besonders im Vergleich mit unterschiedlichen Perioden können Sie wertvolle Rückschlüsse für Ihre Unternehmen ziehen.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1" authorId="0">
      <text>
        <r>
          <rPr>
            <b/>
            <sz val="11"/>
            <rFont val="Verdana"/>
            <family val="2"/>
          </rPr>
          <t>Summe der Abschreibungen</t>
        </r>
        <r>
          <rPr>
            <b/>
            <sz val="10"/>
            <rFont val="Verdana"/>
            <family val="2"/>
          </rPr>
          <t xml:space="preserve">
</t>
        </r>
        <r>
          <rPr>
            <b/>
            <u val="single"/>
            <sz val="10"/>
            <rFont val="Verdana"/>
            <family val="2"/>
          </rPr>
          <t xml:space="preserve">Bedeutung des Saldos
</t>
        </r>
        <r>
          <rPr>
            <sz val="10"/>
            <rFont val="Verdana"/>
            <family val="2"/>
          </rPr>
          <t xml:space="preserve">Hier wird die Summe der bereits vorgenommenen Abschreibungen im ausgwählten Wirtschaftsjahr dargestellt.
Buchen Sie Ihre Abschreibungen nur zum Jahresende, so erhalten Sie bei einer unterjährigen Auswertung keinen sinnvollen Saldo angezeigt.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2" authorId="0">
      <text>
        <r>
          <rPr>
            <b/>
            <sz val="11"/>
            <rFont val="Verdana"/>
            <family val="2"/>
          </rPr>
          <t>Investitionszugang im Wirtschaftsjahr</t>
        </r>
        <r>
          <rPr>
            <b/>
            <sz val="10"/>
            <rFont val="Verdana"/>
            <family val="2"/>
          </rPr>
          <t xml:space="preserve">
</t>
        </r>
        <r>
          <rPr>
            <b/>
            <u val="single"/>
            <sz val="10"/>
            <rFont val="Verdana"/>
            <family val="2"/>
          </rPr>
          <t xml:space="preserve">Bedeutung des Saldos
</t>
        </r>
        <r>
          <rPr>
            <sz val="10"/>
            <rFont val="Verdana"/>
            <family val="2"/>
          </rPr>
          <t xml:space="preserve">Mit dem hier angezeigten Saldo wird der buchmäßige Investitionszugang des ausgewählten Wirtschaftjahres angezeigt.
</t>
        </r>
        <r>
          <rPr>
            <b/>
            <u val="single"/>
            <sz val="10"/>
            <rFont val="Verdana"/>
            <family val="2"/>
          </rPr>
          <t xml:space="preserve">Berechnung des Saldos
</t>
        </r>
        <r>
          <rPr>
            <sz val="10"/>
            <color indexed="10"/>
            <rFont val="Verdana"/>
            <family val="2"/>
          </rPr>
          <t>Die Berechnung der Salden bezieht sich auf den letzten Tag des ausgewählten Monats. Für den laufenden Monat wird der aktuelle Saldo der Konten verwendet.</t>
        </r>
        <r>
          <rPr>
            <sz val="8"/>
            <color indexed="10"/>
            <rFont val="Arial"/>
            <family val="2"/>
          </rPr>
          <t xml:space="preserve">
</t>
        </r>
        <r>
          <rPr>
            <sz val="8"/>
            <rFont val="Tahoma"/>
            <family val="2"/>
          </rPr>
          <t xml:space="preserve">
</t>
        </r>
      </text>
    </comment>
    <comment ref="I53" authorId="0">
      <text>
        <r>
          <rPr>
            <b/>
            <sz val="11"/>
            <rFont val="Verdana"/>
            <family val="2"/>
          </rPr>
          <t>Summe der gesamten Verbindlichkeiten</t>
        </r>
        <r>
          <rPr>
            <b/>
            <sz val="10"/>
            <rFont val="Verdana"/>
            <family val="2"/>
          </rPr>
          <t xml:space="preserve">
</t>
        </r>
        <r>
          <rPr>
            <b/>
            <u val="single"/>
            <sz val="10"/>
            <rFont val="Verdana"/>
            <family val="2"/>
          </rPr>
          <t xml:space="preserve">Bedeutung des Saldos
</t>
        </r>
        <r>
          <rPr>
            <sz val="10"/>
            <rFont val="Verdana"/>
            <family val="2"/>
          </rPr>
          <t xml:space="preserve">Mit diesem Saldo erhalten Sie einen Überblick über die Summe Ihrer gesamten Verbindlichkeiten. Eine Unterscheidung nach unterschiedlichen Laufzeiten wird nicht vorgenommen.
</t>
        </r>
        <r>
          <rPr>
            <b/>
            <u val="single"/>
            <sz val="10"/>
            <rFont val="Verdana"/>
            <family val="2"/>
          </rPr>
          <t xml:space="preserve">Berechnung des Saldos
</t>
        </r>
        <r>
          <rPr>
            <sz val="10"/>
            <color indexed="10"/>
            <rFont val="Verdana"/>
            <family val="2"/>
          </rPr>
          <t>Die Berechnung des Saldos bezieht sich immer auf den letzten Tag des ausgewählten Monats. Für den laufenden Monat wird der aktuelle Saldo der Konten verwendet.</t>
        </r>
        <r>
          <rPr>
            <sz val="8"/>
            <rFont val="Tahoma"/>
            <family val="2"/>
          </rPr>
          <t xml:space="preserve">
</t>
        </r>
      </text>
    </comment>
    <comment ref="I54" authorId="0">
      <text>
        <r>
          <rPr>
            <b/>
            <sz val="11"/>
            <rFont val="Verdana"/>
            <family val="2"/>
          </rPr>
          <t>Summe der kurzfristigen Verbindlichkeiten</t>
        </r>
        <r>
          <rPr>
            <b/>
            <sz val="10"/>
            <rFont val="Verdana"/>
            <family val="2"/>
          </rPr>
          <t xml:space="preserve">
</t>
        </r>
        <r>
          <rPr>
            <b/>
            <u val="single"/>
            <sz val="10"/>
            <rFont val="Verdana"/>
            <family val="2"/>
          </rPr>
          <t xml:space="preserve">Bedeutung des Saldos
</t>
        </r>
        <r>
          <rPr>
            <sz val="10"/>
            <rFont val="Verdana"/>
            <family val="2"/>
          </rPr>
          <t xml:space="preserve">Mit der Summe der kurzfristigen Verbindlichkeiten erhalten Sie einen direkten Überblick über die in Kürze fälligen Verbindlichkeiten.
Die Berechnung setzt sich aus den Kreditoren, Finanzkonten, Wechselverbindlichkeiten, der Umsatzsteuerzahllast und den Verbindlichkeiten mit einer Laufzeit bis zu einem Jahr zusammen.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5" authorId="0">
      <text>
        <r>
          <rPr>
            <b/>
            <sz val="11"/>
            <rFont val="Verdana"/>
            <family val="2"/>
          </rPr>
          <t>Summe der Forderungen</t>
        </r>
        <r>
          <rPr>
            <b/>
            <sz val="10"/>
            <rFont val="Verdana"/>
            <family val="2"/>
          </rPr>
          <t xml:space="preserve">
</t>
        </r>
        <r>
          <rPr>
            <b/>
            <u val="single"/>
            <sz val="10"/>
            <rFont val="Verdana"/>
            <family val="2"/>
          </rPr>
          <t xml:space="preserve">Bedeutung des Saldos
</t>
        </r>
        <r>
          <rPr>
            <sz val="10"/>
            <rFont val="Verdana"/>
            <family val="2"/>
          </rPr>
          <t xml:space="preserve">Die hier angezeigten Forderungen geben Ihnen Auskunft über den zum gewählten Zeitpunkt vorhandenen Forderungsbestand.
Der Saldo umfaßt alle Forderungen einschließlich der langfristigen Forderungen und Umsatzsteuerforderungen.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6" authorId="0">
      <text>
        <r>
          <rPr>
            <b/>
            <sz val="11"/>
            <rFont val="Verdana"/>
            <family val="2"/>
          </rPr>
          <t>Summe der Kundenforderungen</t>
        </r>
        <r>
          <rPr>
            <b/>
            <sz val="10"/>
            <rFont val="Verdana"/>
            <family val="2"/>
          </rPr>
          <t xml:space="preserve">
</t>
        </r>
        <r>
          <rPr>
            <b/>
            <u val="single"/>
            <sz val="10"/>
            <rFont val="Verdana"/>
            <family val="2"/>
          </rPr>
          <t xml:space="preserve">Bedeutung des Saldos
</t>
        </r>
        <r>
          <rPr>
            <sz val="10"/>
            <rFont val="Verdana"/>
            <family val="2"/>
          </rPr>
          <t xml:space="preserve">Die hier saldierten Kundenforderungen geben Ihnen Auskunft über die zum gewählten Zeitpunkt vorhandenen Zahlungsaußenstände.
Sie haben somit einen direkten Überblick über alle in Kürze normalerweise eingehenden Geldbeträge. (Hinweis: hier sind
nur kurzfristige Forderungen bis zu 1 Jahr berücksichtigt).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 Die Summe der Kundenforderungen enthält somit auch die debitorische Kreditoren.</t>
        </r>
        <r>
          <rPr>
            <sz val="8"/>
            <color indexed="10"/>
            <rFont val="Arial"/>
            <family val="2"/>
          </rPr>
          <t xml:space="preserve">
</t>
        </r>
        <r>
          <rPr>
            <sz val="8"/>
            <rFont val="Tahoma"/>
            <family val="2"/>
          </rPr>
          <t xml:space="preserve">
</t>
        </r>
      </text>
    </comment>
    <comment ref="I57" authorId="0">
      <text>
        <r>
          <rPr>
            <b/>
            <sz val="11"/>
            <rFont val="Verdana"/>
            <family val="2"/>
          </rPr>
          <t>Kundenforderungen im gewählten Zeitraum</t>
        </r>
        <r>
          <rPr>
            <b/>
            <sz val="10"/>
            <rFont val="Verdana"/>
            <family val="2"/>
          </rPr>
          <t xml:space="preserve">
</t>
        </r>
        <r>
          <rPr>
            <b/>
            <u val="single"/>
            <sz val="10"/>
            <rFont val="Verdana"/>
            <family val="2"/>
          </rPr>
          <t xml:space="preserve">Bedeutung des Saldos
</t>
        </r>
        <r>
          <rPr>
            <sz val="10"/>
            <rFont val="Verdana"/>
            <family val="2"/>
          </rPr>
          <t xml:space="preserve">Mit dem Saldo Kundenforderungen im gewählten Zeitraum erhalten Sie einen Überblick über alle Forderungsbestandsveränderungen in der ausgewählten Periode.
Ein negativer Wert bedeutet, daß im ausgewählten Zeitraum mehr Forderungen bezahlt wurden als neue entstanden sind. Ist der angezeigte Saldo positiv, so hat Ihr Forderungsbestand in dieser Periode genau um diesen Betrag zugenommen.
</t>
        </r>
        <r>
          <rPr>
            <b/>
            <u val="single"/>
            <sz val="10"/>
            <rFont val="Verdana"/>
            <family val="2"/>
          </rPr>
          <t xml:space="preserve">Berechnung des Saldos
</t>
        </r>
        <r>
          <rPr>
            <sz val="10"/>
            <color indexed="10"/>
            <rFont val="Verdana"/>
            <family val="2"/>
          </rPr>
          <t>Die Berechnung der Kundenforderungen bezieht sich immer auf den von Ihnen gewählten Zeitraum. Vortragswerte und Umsätze aus anderen Perioden werden in der Berechnung nicht berücksichtigt.</t>
        </r>
        <r>
          <rPr>
            <sz val="8"/>
            <color indexed="10"/>
            <rFont val="Arial"/>
            <family val="2"/>
          </rPr>
          <t xml:space="preserve">
</t>
        </r>
        <r>
          <rPr>
            <sz val="8"/>
            <rFont val="Tahoma"/>
            <family val="2"/>
          </rPr>
          <t xml:space="preserve">
</t>
        </r>
      </text>
    </comment>
    <comment ref="I59" authorId="0">
      <text>
        <r>
          <rPr>
            <b/>
            <sz val="11"/>
            <rFont val="Verdana"/>
            <family val="2"/>
          </rPr>
          <t>Vorläufiges Ergebnis</t>
        </r>
        <r>
          <rPr>
            <b/>
            <sz val="10"/>
            <rFont val="Verdana"/>
            <family val="2"/>
          </rPr>
          <t xml:space="preserve">
</t>
        </r>
        <r>
          <rPr>
            <b/>
            <u val="single"/>
            <sz val="10"/>
            <rFont val="Verdana"/>
            <family val="2"/>
          </rPr>
          <t xml:space="preserve">Bedeutung des Saldos
</t>
        </r>
        <r>
          <rPr>
            <sz val="10"/>
            <rFont val="Verdana"/>
            <family val="2"/>
          </rPr>
          <t xml:space="preserve">Mit dem vorläufigen Ergebnis wird das Betriebsergebnis vom Beginn des Wirtschaftjahres bis zum gewählten Auswertungszeitpunkt angezeigt. Dieses Ergebnis muß mit dem Ergebnis Ihrer Gewinn - und Verlustrechnung übereinstimmen.
</t>
        </r>
        <r>
          <rPr>
            <b/>
            <u val="single"/>
            <sz val="10"/>
            <rFont val="Verdana"/>
            <family val="2"/>
          </rPr>
          <t xml:space="preserve">Berechnung des Saldos
</t>
        </r>
        <r>
          <rPr>
            <sz val="10"/>
            <color indexed="10"/>
            <rFont val="Verdana"/>
            <family val="2"/>
          </rPr>
          <t>Die Berechnung des vorläufigen Ergebnis bezieht sich immer auf den letzten Tag des ausgewählten Monats. Für den laufenden Monat wird der aktuelle Saldo der Konten verwendet.</t>
        </r>
        <r>
          <rPr>
            <sz val="8"/>
            <rFont val="Tahoma"/>
            <family val="2"/>
          </rPr>
          <t xml:space="preserve">
</t>
        </r>
      </text>
    </comment>
    <comment ref="I60" authorId="0">
      <text>
        <r>
          <rPr>
            <b/>
            <sz val="11"/>
            <rFont val="Verdana"/>
            <family val="2"/>
          </rPr>
          <t>Ergebnis für den gewählten Zeitraum</t>
        </r>
        <r>
          <rPr>
            <b/>
            <sz val="10"/>
            <rFont val="Verdana"/>
            <family val="2"/>
          </rPr>
          <t xml:space="preserve">
</t>
        </r>
        <r>
          <rPr>
            <b/>
            <u val="single"/>
            <sz val="10"/>
            <rFont val="Verdana"/>
            <family val="2"/>
          </rPr>
          <t xml:space="preserve">Bedeutung des Saldos
</t>
        </r>
        <r>
          <rPr>
            <sz val="10"/>
            <rFont val="Verdana"/>
            <family val="2"/>
          </rPr>
          <t xml:space="preserve">Mit dem Ergebnis für den ausgewählten Zeitraum wird das Betriebsergebnis nur für diesen Zeitraum ausgewertet.
Sie erhalten dadurch einen schnellen Erfolgsüberblick für frei wählbare Perioden. Die Auswertung stimmt nicht mit Ihrer Gewinn - und Verlustrechnung überein.
</t>
        </r>
        <r>
          <rPr>
            <b/>
            <u val="single"/>
            <sz val="10"/>
            <rFont val="Verdana"/>
            <family val="2"/>
          </rPr>
          <t xml:space="preserve">Berechnung des Saldos
</t>
        </r>
        <r>
          <rPr>
            <sz val="10"/>
            <color indexed="10"/>
            <rFont val="Verdana"/>
            <family val="2"/>
          </rPr>
          <t>Die Berechnung des vorläufigen Ergebnisse bezieht sich immer auf den letzten ausgewählten Zeitraum. Vortragswerte und Umsätze aus anderen Perioden werden in der Berechnung nicht berücksichtigt.</t>
        </r>
        <r>
          <rPr>
            <sz val="8"/>
            <rFont val="Tahoma"/>
            <family val="2"/>
          </rPr>
          <t xml:space="preserve">
</t>
        </r>
      </text>
    </comment>
    <comment ref="I20" authorId="0">
      <text>
        <r>
          <rPr>
            <b/>
            <sz val="11"/>
            <rFont val="Verdana"/>
            <family val="2"/>
          </rPr>
          <t>Deckungsgrad III</t>
        </r>
        <r>
          <rPr>
            <b/>
            <sz val="10"/>
            <rFont val="Verdana"/>
            <family val="2"/>
          </rPr>
          <t xml:space="preserve">
</t>
        </r>
        <r>
          <rPr>
            <b/>
            <u val="single"/>
            <sz val="10"/>
            <rFont val="Verdana"/>
            <family val="2"/>
          </rPr>
          <t xml:space="preserve">Bedeutung der Kennzahl
</t>
        </r>
        <r>
          <rPr>
            <sz val="10"/>
            <rFont val="Verdana"/>
            <family val="2"/>
          </rPr>
          <t xml:space="preserve">Der Deckungsgrad 3 gibt Auskunft darüber, ob das Anlagevermögen und die Vorräte durch das Eigenkapital und das langfristige Fremdkapital finanziert werden oder nicht.
</t>
        </r>
        <r>
          <rPr>
            <b/>
            <u val="single"/>
            <sz val="10"/>
            <rFont val="Verdana"/>
            <family val="2"/>
          </rPr>
          <t xml:space="preserve">Berechnung der Kennzahl
</t>
        </r>
        <r>
          <rPr>
            <b/>
            <sz val="10"/>
            <color indexed="10"/>
            <rFont val="Verdana"/>
            <family val="2"/>
          </rPr>
          <t>((Eigenkapital + langfr. Fremdkapital) / (AV + Vorräte)) x 100</t>
        </r>
        <r>
          <rPr>
            <b/>
            <u val="single"/>
            <sz val="10"/>
            <rFont val="Tahoma"/>
            <family val="2"/>
          </rPr>
          <t xml:space="preserve">
</t>
        </r>
        <r>
          <rPr>
            <b/>
            <sz val="10"/>
            <rFont val="Tahoma"/>
            <family val="2"/>
          </rPr>
          <t xml:space="preserve">
</t>
        </r>
        <r>
          <rPr>
            <sz val="8"/>
            <rFont val="Tahoma"/>
            <family val="2"/>
          </rPr>
          <t xml:space="preserve">
</t>
        </r>
      </text>
    </comment>
    <comment ref="I26" authorId="0">
      <text>
        <r>
          <rPr>
            <b/>
            <sz val="11"/>
            <rFont val="Verdana"/>
            <family val="2"/>
          </rPr>
          <t>Umlaufintensität (Arbeitsintensität)</t>
        </r>
        <r>
          <rPr>
            <b/>
            <sz val="10"/>
            <rFont val="Verdana"/>
            <family val="2"/>
          </rPr>
          <t xml:space="preserve">
</t>
        </r>
        <r>
          <rPr>
            <b/>
            <u val="single"/>
            <sz val="10"/>
            <rFont val="Verdana"/>
            <family val="2"/>
          </rPr>
          <t xml:space="preserve">Bedeutung der Kennzahl
</t>
        </r>
        <r>
          <rPr>
            <sz val="10"/>
            <rFont val="Verdana"/>
            <family val="2"/>
          </rPr>
          <t xml:space="preserve">Die Wirtschaftlichkeit eines Unternehmens ist umso größer, je höher die Arbeits- oder auch Umlaufintensität ist. Denn ist der Anteil des Umlaufvermögens am Gesamtvermögen hoch, ist der Anteil des Anlagevermögens, das fixe Kosten  verursacht, geringer. Das bedeutet, desto intensiver wird die vorhandene Kapazität genutzt und die fixen Kosten pro Stück müßten gleichzeitig sinken. Dadurch verbessert sich die Ertragslage des Unternehmens. Eine intensive Nutzung der Kapazität führt auch zu höheren Umsatzerlösen.
</t>
        </r>
        <r>
          <rPr>
            <b/>
            <u val="single"/>
            <sz val="10"/>
            <rFont val="Verdana"/>
            <family val="2"/>
          </rPr>
          <t xml:space="preserve">Berechnung der Kennzahl
</t>
        </r>
        <r>
          <rPr>
            <b/>
            <sz val="10"/>
            <color indexed="10"/>
            <rFont val="Verdana"/>
            <family val="2"/>
          </rPr>
          <t>(Umlaufvermögen / Gesamtvermögen) x 100</t>
        </r>
      </text>
    </comment>
    <comment ref="I35" authorId="0">
      <text>
        <r>
          <rPr>
            <b/>
            <sz val="11"/>
            <rFont val="Verdana"/>
            <family val="2"/>
          </rPr>
          <t>Cash-flow Eigenkapitalrendite</t>
        </r>
        <r>
          <rPr>
            <b/>
            <sz val="10"/>
            <rFont val="Verdana"/>
            <family val="2"/>
          </rPr>
          <t xml:space="preserve">
</t>
        </r>
        <r>
          <rPr>
            <b/>
            <u val="single"/>
            <sz val="10"/>
            <rFont val="Verdana"/>
            <family val="2"/>
          </rPr>
          <t xml:space="preserve">Bedeutung der Kennzahl
</t>
        </r>
        <r>
          <rPr>
            <sz val="10"/>
            <rFont val="Verdana"/>
            <family val="2"/>
          </rPr>
          <t xml:space="preserve">Die Cash-flow Eigenkapitalrendite errechnet das Verhältnis von Cash-flow zum Eigenkapital.
</t>
        </r>
        <r>
          <rPr>
            <b/>
            <u val="single"/>
            <sz val="10"/>
            <rFont val="Verdana"/>
            <family val="2"/>
          </rPr>
          <t xml:space="preserve">Berechnung der Kennzahl
</t>
        </r>
        <r>
          <rPr>
            <b/>
            <sz val="10"/>
            <color indexed="10"/>
            <rFont val="Verdana"/>
            <family val="2"/>
          </rPr>
          <t>(Cash-flow / Eigenkapital) x 100</t>
        </r>
        <r>
          <rPr>
            <sz val="8"/>
            <rFont val="Tahoma"/>
            <family val="2"/>
          </rPr>
          <t xml:space="preserve">
</t>
        </r>
      </text>
    </comment>
    <comment ref="I58" authorId="0">
      <text>
        <r>
          <rPr>
            <b/>
            <sz val="11"/>
            <rFont val="Verdana"/>
            <family val="2"/>
          </rPr>
          <t>Netto-Umlaufvermögen (working capital)</t>
        </r>
        <r>
          <rPr>
            <b/>
            <sz val="10"/>
            <rFont val="Verdana"/>
            <family val="2"/>
          </rPr>
          <t xml:space="preserve">
</t>
        </r>
        <r>
          <rPr>
            <b/>
            <u val="single"/>
            <sz val="10"/>
            <rFont val="Verdana"/>
            <family val="2"/>
          </rPr>
          <t xml:space="preserve">Bedeutung der Kennzahl
</t>
        </r>
        <r>
          <rPr>
            <sz val="10"/>
            <rFont val="Verdana"/>
            <family val="2"/>
          </rPr>
          <t xml:space="preserve">Die zukünftige Liquidität eines Unternehmens ist umso eher gesichert, je höher das Working-Capial ist. Denn die Liquidität wird besser beurteilt, wenn die Mehrzahl der Zahlungsverpflichtungen längerfristig sind. 
Die Höhe des Working-Capital ist deshalb ein Ausdruck für die finanzielle Beweglichkeit des Unternehmens.
</t>
        </r>
        <r>
          <rPr>
            <b/>
            <u val="single"/>
            <sz val="10"/>
            <rFont val="Verdana"/>
            <family val="2"/>
          </rPr>
          <t xml:space="preserve">Berechnung der Kennzahl
</t>
        </r>
        <r>
          <rPr>
            <b/>
            <sz val="10"/>
            <color indexed="10"/>
            <rFont val="Verdana"/>
            <family val="2"/>
          </rPr>
          <t>Umlaufvermögen - kurzfristige Verbindlichkeiten</t>
        </r>
        <r>
          <rPr>
            <sz val="8"/>
            <rFont val="Tahoma"/>
            <family val="2"/>
          </rPr>
          <t xml:space="preserve">
</t>
        </r>
      </text>
    </comment>
    <comment ref="I36" authorId="0">
      <text>
        <r>
          <rPr>
            <b/>
            <sz val="11"/>
            <rFont val="Verdana"/>
            <family val="2"/>
          </rPr>
          <t>Cash-flow Gesamtkapitalrendite</t>
        </r>
        <r>
          <rPr>
            <b/>
            <sz val="10"/>
            <rFont val="Verdana"/>
            <family val="2"/>
          </rPr>
          <t xml:space="preserve">
</t>
        </r>
        <r>
          <rPr>
            <b/>
            <u val="single"/>
            <sz val="10"/>
            <rFont val="Verdana"/>
            <family val="2"/>
          </rPr>
          <t xml:space="preserve">Bedeutung der Kennzahl
</t>
        </r>
        <r>
          <rPr>
            <sz val="10"/>
            <rFont val="Verdana"/>
            <family val="2"/>
          </rPr>
          <t xml:space="preserve">Die Cash-flow Gesamtkapitalrendite errechnet das Verhältnis von Cash-flow zum Gesamtkapital.
</t>
        </r>
        <r>
          <rPr>
            <b/>
            <u val="single"/>
            <sz val="10"/>
            <rFont val="Verdana"/>
            <family val="2"/>
          </rPr>
          <t xml:space="preserve">Berechnung der Kennzahl
</t>
        </r>
        <r>
          <rPr>
            <b/>
            <sz val="10"/>
            <color indexed="10"/>
            <rFont val="Verdana"/>
            <family val="2"/>
          </rPr>
          <t>(Cash-flow / Gesamtkapital) x 100</t>
        </r>
        <r>
          <rPr>
            <sz val="8"/>
            <rFont val="Tahoma"/>
            <family val="2"/>
          </rPr>
          <t xml:space="preserve">
</t>
        </r>
      </text>
    </comment>
    <comment ref="I27" authorId="0">
      <text>
        <r>
          <rPr>
            <b/>
            <sz val="11"/>
            <rFont val="Verdana"/>
            <family val="2"/>
          </rPr>
          <t xml:space="preserve">Investitionsverhältnis
</t>
        </r>
        <r>
          <rPr>
            <b/>
            <sz val="10"/>
            <rFont val="Verdana"/>
            <family val="2"/>
          </rPr>
          <t xml:space="preserve">
</t>
        </r>
        <r>
          <rPr>
            <b/>
            <u val="single"/>
            <sz val="10"/>
            <rFont val="Verdana"/>
            <family val="2"/>
          </rPr>
          <t xml:space="preserve">Bedeutung der Kennzahl
</t>
        </r>
        <r>
          <rPr>
            <sz val="10"/>
            <rFont val="Verdana"/>
            <family val="2"/>
          </rPr>
          <t xml:space="preserve">Mit dem Investitionsverhältnis eines Unternehmens wird der prozentuale Anteil des Umlaufvermögens zum Anlagevermögens berechnet.
</t>
        </r>
        <r>
          <rPr>
            <b/>
            <u val="single"/>
            <sz val="10"/>
            <rFont val="Verdana"/>
            <family val="2"/>
          </rPr>
          <t xml:space="preserve">Berechnung der Kennzahl
</t>
        </r>
        <r>
          <rPr>
            <b/>
            <sz val="10"/>
            <color indexed="10"/>
            <rFont val="Verdana"/>
            <family val="2"/>
          </rPr>
          <t>(Umlaufvermögen / Anlagevermögen) x 100</t>
        </r>
        <r>
          <rPr>
            <sz val="8"/>
            <rFont val="Tahoma"/>
            <family val="2"/>
          </rPr>
          <t xml:space="preserve">
</t>
        </r>
      </text>
    </comment>
  </commentList>
</comments>
</file>

<file path=xl/sharedStrings.xml><?xml version="1.0" encoding="utf-8"?>
<sst xmlns="http://schemas.openxmlformats.org/spreadsheetml/2006/main" count="167" uniqueCount="155">
  <si>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</si>
  <si>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</si>
  <si>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</si>
  <si>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</si>
  <si>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</si>
  <si>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</si>
  <si>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</si>
  <si>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</si>
  <si>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</si>
  <si>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Tabelle einfügen / Startseite konfigurieren</t>
  </si>
  <si>
    <t>Hilfe</t>
  </si>
  <si>
    <t>Anwenderhilfe für Excel</t>
  </si>
  <si>
    <t>» Inhaltliche Hilfe</t>
  </si>
  <si>
    <t>» Startmenü</t>
  </si>
  <si>
    <t>Inhaltliche Hilfe</t>
  </si>
  <si>
    <t>Startseite konfigurieren</t>
  </si>
  <si>
    <t>Haufe Toolbar</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</si>
  <si>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</si>
  <si>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</si>
  <si>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</si>
  <si>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</si>
  <si>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</si>
  <si>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</si>
  <si>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</si>
  <si>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</si>
  <si>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</si>
  <si>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t>Untertitel</t>
  </si>
  <si>
    <t>Logo auswählen</t>
  </si>
  <si>
    <t>» Hilfe</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</si>
  <si>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</si>
  <si>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daueraus</t>
  </si>
  <si>
    <t>Hinweis:</t>
  </si>
  <si>
    <t>Sie haben das Tool geöffnet, ohne die Makros zu aktivieren.</t>
  </si>
  <si>
    <t>Bitte schließen Sie diese Datei, rufen sie erneut auf</t>
  </si>
  <si>
    <t xml:space="preserve">und wählen bei der sich öffnenden Abfrage die </t>
  </si>
  <si>
    <t>Option "Makros aktivieren" aus.</t>
  </si>
  <si>
    <t>Sollte diese Abfrage nicht erscheinen, gehen Sie bitte wie folgt vor:</t>
  </si>
  <si>
    <t>Öffnen Sie eine leere Arbeitsmappe in Excel,</t>
  </si>
  <si>
    <t>wechseln Sie in das Menü "Extras", "Makro", Sicherheit",</t>
  </si>
  <si>
    <t>wählen Sie auf dem Registerblatt "Sicherheitsstufen" die Option "Mittel" aus und bestätigen Sie mit "OK".</t>
  </si>
  <si>
    <t>Schließen Sie Excel und öffnen Sie das Tool erneut - die Aktivierung der Makros (s.o.) ist nun möglich.</t>
  </si>
  <si>
    <t>Hinweis</t>
  </si>
  <si>
    <t>Bitte wählen</t>
  </si>
  <si>
    <t>» Startseite</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</si>
  <si>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 können. 
Hier können Sie weitere Tabellen einfügen, diese umbenennen oder löschen. Haben Sie eine Tabelle in der Liste markiert, können Sie mithilfe der Pfeiltasten die Reihenfolge der Tabellen ändern. Diese Änderung wirkt sich sowohl auf die Darstellung auf der Startseite aus, als auch auf die Position der Tabelle im Blattregister und im Listenfeld in der Toolbar.</t>
    </r>
  </si>
  <si>
    <t>Bitte ändern Sie die Namen der Blattregister nur über das Dialogfeld Tabelle einfügen/Startseite konfigurieren auf der Startseite. 
Wenn Sie die Blattregister per Doppelklick umbenennen, funktionieren die Navigationslinks der Startseite bis zu einer Aktualisierung nicht mehr).</t>
  </si>
  <si>
    <t>Mit Hilfe dieses Menübefehls können Sie den Zoom für die einzelnen Arbeitsblätter einstellen. Standardmäßig ist ein 85%-iger Zoom eingestellt, den Sie jedoch jederzeit ändern können.</t>
  </si>
  <si>
    <r>
      <t xml:space="preserve">Möchten Sie eine Tabelle umbenennen, markieren Sie diese und vergeben Sie im nebenstehenden Feld einen neuen Namen. 
Mithilfe des Buttons </t>
    </r>
    <r>
      <rPr>
        <b/>
        <sz val="11"/>
        <rFont val="Verdana"/>
        <family val="2"/>
      </rPr>
      <t>Tabelle umbenennen</t>
    </r>
    <r>
      <rPr>
        <sz val="11"/>
        <rFont val="Verdana"/>
        <family val="2"/>
      </rPr>
      <t xml:space="preserve"> werden die Änderungen gespeichert.</t>
    </r>
  </si>
  <si>
    <r>
      <t xml:space="preserve">Auf dem Reiter </t>
    </r>
    <r>
      <rPr>
        <b/>
        <sz val="11"/>
        <rFont val="Verdana"/>
        <family val="2"/>
      </rPr>
      <t>Kopf- und Fußzeile</t>
    </r>
    <r>
      <rPr>
        <sz val="11"/>
        <rFont val="Verdana"/>
        <family val="2"/>
      </rPr>
      <t xml:space="preserve"> anpassen können Sie auswählen, wo die gewünschten Angaben platziert werden sollen. 
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</si>
  <si>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wählen Sie die gewünschte Datei aus und importieren Sie diese mithilfe des Buttons </t>
    </r>
    <r>
      <rPr>
        <b/>
        <sz val="11"/>
        <rFont val="Verdana"/>
        <family val="2"/>
      </rPr>
      <t>Hochladen</t>
    </r>
    <r>
      <rPr>
        <sz val="11"/>
        <rFont val="Verdana"/>
        <family val="2"/>
      </rPr>
      <t>.
Bitte beachten Sie dabei unbedingt die maximale Größe des neuen Logos. Die Datei sollte die Maße 35 px (Breite) und 84px (Höhe) nicht überschreiten. Bitte achten Sie auch darauf, dass die Datei 50 KB nicht überschreitet.</t>
    </r>
  </si>
  <si>
    <t>Über den Hilfe-Button der Haufe Toolbar gelangen Sie auf die Hilfe-Seite, die Ihnen inhaltliche Hilfestellung bietet sowie Hinweise zur technischen Handhabung des Tools.</t>
  </si>
  <si>
    <r>
      <t xml:space="preserve">Über diesen Menübefehl rufen Sie einen Dialog auf, in dem Sie Ihre Kopf- und Fußzeilen einstellen können. 
Auf dem Reiter </t>
    </r>
    <r>
      <rPr>
        <b/>
        <sz val="11"/>
        <rFont val="Verdana"/>
        <family val="2"/>
      </rPr>
      <t xml:space="preserve">Eingabe Daten </t>
    </r>
    <r>
      <rPr>
        <sz val="11"/>
        <rFont val="Verdana"/>
        <family val="2"/>
      </rP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</si>
  <si>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t>Mithilfe der Vor- und Zurück-Schaltflächen können Sie innerhalb der zuletzt aufgerufenen Seiten navigieren.
Über das Listenfeld rufen Sie direkt die gewünschten Tabellen auf.
Die wichtigsten Funktionen Speichern, Drucken, Kopieren und Einfügen werden ebenfalls zentral in der Toolbar angeboten.</t>
  </si>
  <si>
    <t xml:space="preserve">Die quantitative Analyse im Rating-Verfahren prüft mittels Kennzahlen die Vermögens-, Finanz- und Ertragssituation eines Unternehmens. Das Resultat ist das quantitative Rating, das mit rund 60 Prozent in die Endnote des Ratings eingeht. Grundlage der quantitativen Analyse bilden der Jahresabschluss und das interne Rechnungswesen eines Unternehmens.
</t>
  </si>
  <si>
    <t>Unternehmenskennzahlen zur Rating-Vorbereitung</t>
  </si>
  <si>
    <t>Datenerfassung zur Kennzahlenauswertung</t>
  </si>
  <si>
    <t>Firmenname</t>
  </si>
  <si>
    <t>Muster GmbH</t>
  </si>
  <si>
    <t>Auswertungszeitraum</t>
  </si>
  <si>
    <t>Bilanzdaten</t>
  </si>
  <si>
    <t>Aktiva</t>
  </si>
  <si>
    <t>Passiva</t>
  </si>
  <si>
    <t>Summe des Anlagevermögens</t>
  </si>
  <si>
    <t>Eigenkapital</t>
  </si>
  <si>
    <t>Vorräte</t>
  </si>
  <si>
    <t>lfr_Fremdkapital</t>
  </si>
  <si>
    <t>Kunden Forderungen</t>
  </si>
  <si>
    <t>kfr_Fremdkapital</t>
  </si>
  <si>
    <t>kurzfristige Forderungen</t>
  </si>
  <si>
    <t>USt</t>
  </si>
  <si>
    <t>Forderungen</t>
  </si>
  <si>
    <t>Fremdkapital</t>
  </si>
  <si>
    <t>liquide Mittel</t>
  </si>
  <si>
    <t>Gesamtkapital</t>
  </si>
  <si>
    <t>Summe der Finanzkonten</t>
  </si>
  <si>
    <t>Summe des Umlaufvermögen</t>
  </si>
  <si>
    <t>Gewinn- und Verlustrechnung</t>
  </si>
  <si>
    <t>Aufwand</t>
  </si>
  <si>
    <t>Ertrag</t>
  </si>
  <si>
    <t>FK_Zinsen</t>
  </si>
  <si>
    <t>Umsatzerlöse</t>
  </si>
  <si>
    <t>Abschreibungen</t>
  </si>
  <si>
    <t>Gewinn</t>
  </si>
  <si>
    <t>Personalaufwand</t>
  </si>
  <si>
    <t>CashFlow</t>
  </si>
  <si>
    <t>Investitionszugang</t>
  </si>
  <si>
    <t>Änderung der Kunden Forderungen</t>
  </si>
  <si>
    <t>Umsatz im gewählten Zeitraum</t>
  </si>
  <si>
    <t>Gewinn im gewählten Zeitraum</t>
  </si>
  <si>
    <t>Eingabe</t>
  </si>
  <si>
    <t>Beträge in Euro</t>
  </si>
  <si>
    <t xml:space="preserve">Kennzahlenauswertung - Berechnung </t>
  </si>
  <si>
    <t>Kennzahlen-Gruppe</t>
  </si>
  <si>
    <t>Kennzahl</t>
  </si>
  <si>
    <t>Wert</t>
  </si>
  <si>
    <t>Kennzahlen der Finanzierung</t>
  </si>
  <si>
    <t>Liquidität 1. Grades</t>
  </si>
  <si>
    <t>Liquidität 2. Grades</t>
  </si>
  <si>
    <t>Liquidität 3. Grades</t>
  </si>
  <si>
    <t>Eigenkapitalquote</t>
  </si>
  <si>
    <t>Deckungsgrad I</t>
  </si>
  <si>
    <t>Deckungsgrad II</t>
  </si>
  <si>
    <t xml:space="preserve">Deckungsgrad III </t>
  </si>
  <si>
    <t>Zahlungsmittelintensität</t>
  </si>
  <si>
    <t>Liquiditätskoeffizient</t>
  </si>
  <si>
    <t>Verschuldungsgrad</t>
  </si>
  <si>
    <t>Anspannungskoeffizient</t>
  </si>
  <si>
    <t>Anlagenintensität</t>
  </si>
  <si>
    <t xml:space="preserve">Umlaufintensität </t>
  </si>
  <si>
    <t xml:space="preserve">Investitionsverhältnis </t>
  </si>
  <si>
    <t>Kennzahlen des Ertrags</t>
  </si>
  <si>
    <t>Eigenkapitalrentabilität</t>
  </si>
  <si>
    <t>Gesamtkapitalrentabilität</t>
  </si>
  <si>
    <t>Leverage-Faktor</t>
  </si>
  <si>
    <t>Umsatzrentabilität</t>
  </si>
  <si>
    <t>Cash-flow</t>
  </si>
  <si>
    <t>Cash-flow Umsatzverdienstrate</t>
  </si>
  <si>
    <t xml:space="preserve">Cash-flow Eigenkapitalrendite </t>
  </si>
  <si>
    <t xml:space="preserve">Cash-flow Gesamtkapitalrendite </t>
  </si>
  <si>
    <t>Schuldentilgungsdauer</t>
  </si>
  <si>
    <t>Kennzahlen des Umsatzes</t>
  </si>
  <si>
    <t>Umschlagshäufigkeit des Kapitals</t>
  </si>
  <si>
    <t>Return on Investment (ROI)</t>
  </si>
  <si>
    <t>Umschlagshäufigkeit des Eigenkapitals</t>
  </si>
  <si>
    <t>Umschlagshäufigkeit der Forderungen</t>
  </si>
  <si>
    <t xml:space="preserve">Durchschnittliche Forderungslaufzeit </t>
  </si>
  <si>
    <t>Personalintensivität</t>
  </si>
  <si>
    <t xml:space="preserve">Gesamtumsatz kumuliert </t>
  </si>
  <si>
    <t>Gesamtumsatz im gewählten Zeitraum</t>
  </si>
  <si>
    <t>Verfügbare flüssige Mittel</t>
  </si>
  <si>
    <t>Saldo der Anlagekonten</t>
  </si>
  <si>
    <t>Summe der Abschreibungen</t>
  </si>
  <si>
    <t>Investitionszugang im Wirtschaftsjahr</t>
  </si>
  <si>
    <t>Summe der gesamten Verbindlichkeiten</t>
  </si>
  <si>
    <t>Summe der kurzfristigen Verbindlichkeiten</t>
  </si>
  <si>
    <t>Summe der Forderungen</t>
  </si>
  <si>
    <t>Summe der Kundenforderungen</t>
  </si>
  <si>
    <t>Kundenforderungen im gewählten Zeitraum</t>
  </si>
  <si>
    <t xml:space="preserve">Netto-Umlaufvermögen (working capital) </t>
  </si>
  <si>
    <t>Vorläufiges Ergebnis</t>
  </si>
  <si>
    <t>Ergebnis für den gewählten Zeitraum</t>
  </si>
  <si>
    <t>Kennzahlen</t>
  </si>
  <si>
    <t>» Eingabe</t>
  </si>
  <si>
    <t>» Kennzahlen</t>
  </si>
  <si>
    <t>Daten nur aus dem gewählten Zeitraum</t>
  </si>
  <si>
    <t>Zeitraum von:</t>
  </si>
  <si>
    <t xml:space="preserve">Hier finden Sie ausführliche Erläuterungen zu den einzelnen Elementen und Funktionen der aktiven Businesslösung. Soweit erforderlich, bietet dieses Sheet auch theoretische Hintergründe zur jeweiligen Anwendung. 
Ermitteln Sie schnell und bequem Ihre wichtigsten Kennzahlen. Anhand verschiedener Abschlusszahlen aus der Bilanz und GuV ermittelt die Excel-Datei alle wichtigen Kennzahlen. In der Tabelle Auswertung werden Ihnen diese tabellarisch aufgelistet. </t>
  </si>
  <si>
    <t>Betriebswirtschaftliche
Summen und Salden</t>
  </si>
  <si>
    <t>Umsatz je 1 EUR Personalkosten</t>
  </si>
  <si>
    <t>Firma:</t>
  </si>
  <si>
    <t>Startseite</t>
  </si>
  <si>
    <r>
      <t xml:space="preserve">Damit Sie Ihre Einstellungen in der Vorschau überprüfen können, müssen Sie die </t>
    </r>
    <r>
      <rPr>
        <b/>
        <sz val="11"/>
        <rFont val="Verdana"/>
        <family val="2"/>
      </rPr>
      <t xml:space="preserve">Einstellungen übernehmen </t>
    </r>
    <r>
      <rPr>
        <sz val="11"/>
        <rFont val="Verdana"/>
        <family val="2"/>
      </rPr>
      <t xml:space="preserve">mithilfe des gleichnamigen Buttons. Die Schaltfläche </t>
    </r>
    <r>
      <rPr>
        <b/>
        <sz val="11"/>
        <rFont val="Verdana"/>
        <family val="2"/>
      </rPr>
      <t>Alle Kopf- und Fußzeilen entfernen</t>
    </r>
    <r>
      <rPr>
        <sz val="11"/>
        <rFont val="Verdana"/>
        <family val="2"/>
      </rPr>
      <t xml:space="preserve"> löscht alle Eintragungen in der Kopf- und Fußzeile. 
Bitte beachten Sie, dass diese beiden Vorgänge etwas andauern können.</t>
    </r>
  </si>
  <si>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</si>
  <si>
    <t>20xx</t>
  </si>
  <si>
    <r>
      <t xml:space="preserve">Die Haufe Toolbar ist das zentrale Navigationselement und erleichtert Ihnen die Navigation innerhalb des Tools. Hier werden ebenfalls die wichtigsten Funktionen für die Handhabung des Tools angeboten. Ab Office 2010 finden Sie die Leiste unter </t>
    </r>
    <r>
      <rPr>
        <b/>
        <sz val="11"/>
        <rFont val="Verdana"/>
        <family val="2"/>
      </rPr>
      <t>Add-Ins</t>
    </r>
    <r>
      <rPr>
        <sz val="11"/>
        <rFont val="Verdana"/>
        <family val="2"/>
      </rPr>
      <t>.</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</si>
</sst>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numFmt numFmtId="167" formatCode="#,##0.00\ &quot;DM&quot;;\-#,##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_ [$€]\ * #,##0.00_ ;_ [$€]\ * \-#,##0.00_ ;_ [$€]\ * &quot;-&quot;??_ ;_ @_ "/>
    <numFmt numFmtId="174" formatCode="_-* #,##0.00\ [$€-1]_-;\-* #,##0.00\ [$€-1]_-;_-* &quot;-&quot;??\ [$€-1]_-;_-@_-"/>
  </numFmts>
  <fonts count="95">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color indexed="54"/>
      <name val="Arial"/>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b/>
      <sz val="11"/>
      <color indexed="55"/>
      <name val="Verdana"/>
      <family val="2"/>
    </font>
    <font>
      <sz val="10"/>
      <color indexed="22"/>
      <name val="Arial"/>
      <family val="2"/>
    </font>
    <font>
      <b/>
      <sz val="10"/>
      <name val="Verdana"/>
      <family val="2"/>
    </font>
    <font>
      <sz val="8"/>
      <name val="Tahoma"/>
      <family val="2"/>
    </font>
    <font>
      <b/>
      <u val="single"/>
      <sz val="8"/>
      <name val="Arial"/>
      <family val="2"/>
    </font>
    <font>
      <b/>
      <sz val="8"/>
      <color indexed="10"/>
      <name val="Arial"/>
      <family val="2"/>
    </font>
    <font>
      <sz val="8"/>
      <color indexed="10"/>
      <name val="Arial"/>
      <family val="2"/>
    </font>
    <font>
      <b/>
      <u val="single"/>
      <sz val="10"/>
      <name val="Tahoma"/>
      <family val="2"/>
    </font>
    <font>
      <b/>
      <sz val="10"/>
      <name val="Tahoma"/>
      <family val="2"/>
    </font>
    <font>
      <b/>
      <sz val="22"/>
      <color indexed="18"/>
      <name val="Verdana"/>
      <family val="2"/>
    </font>
    <font>
      <sz val="10"/>
      <color indexed="18"/>
      <name val="Verdana"/>
      <family val="2"/>
    </font>
    <font>
      <b/>
      <sz val="18"/>
      <name val="Verdana"/>
      <family val="2"/>
    </font>
    <font>
      <b/>
      <sz val="11"/>
      <color indexed="8"/>
      <name val="Verdana"/>
      <family val="2"/>
    </font>
    <font>
      <sz val="11"/>
      <name val="Arial"/>
      <family val="2"/>
    </font>
    <font>
      <b/>
      <u val="single"/>
      <sz val="11"/>
      <name val="Verdana"/>
      <family val="2"/>
    </font>
    <font>
      <b/>
      <u val="single"/>
      <sz val="10"/>
      <name val="Verdana"/>
      <family val="2"/>
    </font>
    <font>
      <b/>
      <sz val="10"/>
      <color indexed="10"/>
      <name val="Verdana"/>
      <family val="2"/>
    </font>
    <font>
      <u val="single"/>
      <sz val="10"/>
      <name val="Verdana"/>
      <family val="2"/>
    </font>
    <font>
      <b/>
      <u val="single"/>
      <sz val="10"/>
      <color indexed="10"/>
      <name val="Verdana"/>
      <family val="2"/>
    </font>
    <font>
      <sz val="10"/>
      <color indexed="10"/>
      <name val="Verdana"/>
      <family val="2"/>
    </font>
    <font>
      <sz val="10"/>
      <color indexed="8"/>
      <name val="Verdana"/>
      <family val="2"/>
    </font>
    <font>
      <b/>
      <sz val="11"/>
      <color indexed="12"/>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
      <b/>
      <sz val="10"/>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
      <b/>
      <sz val="8"/>
      <name val="Verdana"/>
      <family val="2"/>
    </font>
  </fonts>
  <fills count="35">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rgb="FFA5A5A5"/>
        <bgColor indexed="64"/>
      </patternFill>
    </fill>
    <fill>
      <patternFill patternType="solid">
        <fgColor indexed="22"/>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63"/>
      </bottom>
    </border>
    <border>
      <left>
        <color indexed="63"/>
      </left>
      <right>
        <color indexed="63"/>
      </right>
      <top>
        <color indexed="63"/>
      </top>
      <bottom style="thin">
        <color indexed="9"/>
      </bottom>
    </border>
    <border>
      <left>
        <color indexed="63"/>
      </left>
      <right>
        <color indexed="63"/>
      </right>
      <top style="thick">
        <color indexed="9"/>
      </top>
      <bottom>
        <color indexed="63"/>
      </bottom>
    </border>
    <border>
      <left>
        <color indexed="63"/>
      </left>
      <right>
        <color indexed="63"/>
      </right>
      <top>
        <color indexed="63"/>
      </top>
      <bottom style="thick">
        <color indexed="9"/>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color indexed="55"/>
      </bottom>
    </border>
    <border>
      <left>
        <color indexed="63"/>
      </left>
      <right style="medium"/>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2"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11" fillId="0" borderId="0">
      <alignment vertical="center"/>
      <protection/>
    </xf>
    <xf numFmtId="0" fontId="10" fillId="0" borderId="0">
      <alignment vertical="center" wrapText="1"/>
      <protection/>
    </xf>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11" fillId="0" borderId="0">
      <alignment vertical="center" wrapText="1"/>
      <protection/>
    </xf>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1" applyNumberFormat="0" applyAlignment="0" applyProtection="0"/>
    <xf numFmtId="0" fontId="83" fillId="25" borderId="2" applyNumberFormat="0" applyAlignment="0" applyProtection="0"/>
    <xf numFmtId="0" fontId="12" fillId="0" borderId="0" applyNumberFormat="0" applyFill="0" applyBorder="0" applyAlignment="0" applyProtection="0"/>
    <xf numFmtId="164" fontId="0" fillId="0" borderId="0" applyFont="0" applyFill="0" applyBorder="0" applyAlignment="0" applyProtection="0"/>
    <xf numFmtId="0" fontId="84" fillId="26" borderId="2" applyNumberFormat="0" applyAlignment="0" applyProtection="0"/>
    <xf numFmtId="0" fontId="85" fillId="0" borderId="3" applyNumberFormat="0" applyFill="0" applyAlignment="0" applyProtection="0"/>
    <xf numFmtId="0" fontId="86" fillId="0" borderId="0" applyNumberFormat="0" applyFill="0" applyBorder="0" applyAlignment="0" applyProtection="0"/>
    <xf numFmtId="44" fontId="13" fillId="0" borderId="0" applyFont="0" applyFill="0" applyBorder="0" applyAlignment="0" applyProtection="0"/>
    <xf numFmtId="173" fontId="13" fillId="0" borderId="0" applyFont="0" applyFill="0" applyBorder="0" applyAlignment="0" applyProtection="0"/>
    <xf numFmtId="0" fontId="87" fillId="27" borderId="0" applyNumberFormat="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0" fontId="10" fillId="0" borderId="0">
      <alignment/>
      <protection/>
    </xf>
    <xf numFmtId="0" fontId="7" fillId="0" borderId="0" applyNumberFormat="0" applyFill="0" applyBorder="0" applyAlignment="0" applyProtection="0"/>
    <xf numFmtId="166" fontId="14" fillId="1" borderId="0" applyAlignment="0" applyProtection="0"/>
    <xf numFmtId="0" fontId="8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89" fillId="30" borderId="0" applyNumberFormat="0" applyBorder="0" applyAlignment="0" applyProtection="0"/>
    <xf numFmtId="49" fontId="14"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3" fillId="0" borderId="0">
      <alignment/>
      <protection/>
    </xf>
    <xf numFmtId="0" fontId="0" fillId="0" borderId="0">
      <alignment/>
      <protection/>
    </xf>
    <xf numFmtId="0" fontId="13" fillId="0" borderId="0">
      <alignment/>
      <protection/>
    </xf>
    <xf numFmtId="0" fontId="13" fillId="0" borderId="0">
      <alignment vertical="center"/>
      <protection/>
    </xf>
    <xf numFmtId="0" fontId="25" fillId="0" borderId="0">
      <alignment/>
      <protection/>
    </xf>
    <xf numFmtId="0" fontId="13" fillId="0" borderId="0">
      <alignment/>
      <protection/>
    </xf>
    <xf numFmtId="0" fontId="17" fillId="0" borderId="0">
      <alignment horizontal="centerContinuous" vertical="center"/>
      <protection/>
    </xf>
    <xf numFmtId="0" fontId="90" fillId="0" borderId="0" applyNumberFormat="0" applyFill="0" applyBorder="0" applyAlignment="0" applyProtection="0"/>
    <xf numFmtId="0" fontId="18" fillId="31" borderId="5">
      <alignment horizontal="left" vertical="center"/>
      <protection/>
    </xf>
    <xf numFmtId="0" fontId="19" fillId="31" borderId="6">
      <alignment horizontal="right" vertical="center"/>
      <protection/>
    </xf>
    <xf numFmtId="49" fontId="20" fillId="32" borderId="7" applyNumberFormat="0" applyFont="0" applyFill="0">
      <alignment horizontal="left" vertical="center"/>
      <protection/>
    </xf>
    <xf numFmtId="0" fontId="21" fillId="0" borderId="0">
      <alignment vertical="center"/>
      <protection/>
    </xf>
    <xf numFmtId="49" fontId="20" fillId="32" borderId="7">
      <alignment vertical="center"/>
      <protection/>
    </xf>
    <xf numFmtId="0" fontId="22" fillId="0" borderId="0">
      <alignment vertical="center"/>
      <protection/>
    </xf>
    <xf numFmtId="0" fontId="23" fillId="0" borderId="0">
      <alignment/>
      <protection/>
    </xf>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24" fillId="2" borderId="0">
      <alignment horizontal="centerContinuous" vertical="center"/>
      <protection/>
    </xf>
    <xf numFmtId="0" fontId="93" fillId="33" borderId="9" applyNumberFormat="0" applyAlignment="0" applyProtection="0"/>
  </cellStyleXfs>
  <cellXfs count="268">
    <xf numFmtId="0" fontId="0" fillId="0" borderId="0" xfId="0" applyAlignment="1">
      <alignment/>
    </xf>
    <xf numFmtId="0" fontId="0" fillId="0" borderId="0" xfId="68" applyFont="1">
      <alignment/>
      <protection/>
    </xf>
    <xf numFmtId="0" fontId="0" fillId="0" borderId="0" xfId="68" applyFont="1" applyFill="1">
      <alignment/>
      <protection/>
    </xf>
    <xf numFmtId="0" fontId="0" fillId="34" borderId="0" xfId="68" applyFont="1" applyFill="1">
      <alignment/>
      <protection/>
    </xf>
    <xf numFmtId="0" fontId="3" fillId="34" borderId="0" xfId="68" applyFont="1" applyFill="1" applyAlignment="1">
      <alignment horizontal="left" indent="1"/>
      <protection/>
    </xf>
    <xf numFmtId="0" fontId="4" fillId="34" borderId="0" xfId="68" applyFont="1" applyFill="1">
      <alignment/>
      <protection/>
    </xf>
    <xf numFmtId="0" fontId="0" fillId="0" borderId="0" xfId="68" applyFont="1" applyAlignment="1">
      <alignment vertical="center"/>
      <protection/>
    </xf>
    <xf numFmtId="0" fontId="0" fillId="34" borderId="0" xfId="68" applyFont="1" applyFill="1" applyAlignment="1">
      <alignment vertical="center"/>
      <protection/>
    </xf>
    <xf numFmtId="0" fontId="9" fillId="34" borderId="0" xfId="68" applyFont="1" applyFill="1" applyAlignment="1">
      <alignment vertical="center"/>
      <protection/>
    </xf>
    <xf numFmtId="0" fontId="0" fillId="34" borderId="10" xfId="68" applyFont="1" applyFill="1" applyBorder="1">
      <alignment/>
      <protection/>
    </xf>
    <xf numFmtId="0" fontId="0" fillId="0" borderId="0" xfId="68">
      <alignment/>
      <protection/>
    </xf>
    <xf numFmtId="0" fontId="25" fillId="34" borderId="0" xfId="71" applyFont="1" applyFill="1">
      <alignment/>
      <protection/>
    </xf>
    <xf numFmtId="0" fontId="25" fillId="0" borderId="0" xfId="71" applyFont="1">
      <alignment/>
      <protection/>
    </xf>
    <xf numFmtId="0" fontId="25" fillId="0" borderId="0" xfId="71" applyFont="1" applyFill="1">
      <alignment/>
      <protection/>
    </xf>
    <xf numFmtId="0" fontId="25" fillId="0" borderId="0" xfId="71" applyFont="1" applyFill="1" applyBorder="1" applyAlignment="1">
      <alignment horizontal="left" vertical="center"/>
      <protection/>
    </xf>
    <xf numFmtId="0" fontId="9" fillId="0" borderId="0" xfId="68" applyFont="1" applyBorder="1">
      <alignment/>
      <protection/>
    </xf>
    <xf numFmtId="0" fontId="9" fillId="0" borderId="0" xfId="68" applyFont="1">
      <alignment/>
      <protection/>
    </xf>
    <xf numFmtId="0" fontId="23" fillId="0" borderId="0" xfId="71" applyFont="1" applyFill="1" applyBorder="1" applyAlignment="1">
      <alignment horizontal="left" vertical="center"/>
      <protection/>
    </xf>
    <xf numFmtId="0" fontId="23" fillId="0" borderId="0" xfId="71" applyFont="1" applyFill="1" applyBorder="1" applyAlignment="1">
      <alignment horizontal="left" vertical="center" wrapText="1"/>
      <protection/>
    </xf>
    <xf numFmtId="0" fontId="25" fillId="34" borderId="0" xfId="71" applyFont="1" applyFill="1" applyBorder="1" applyAlignment="1">
      <alignment horizontal="left" vertical="center"/>
      <protection/>
    </xf>
    <xf numFmtId="0" fontId="23" fillId="34" borderId="0" xfId="71" applyFont="1" applyFill="1" applyBorder="1" applyAlignment="1">
      <alignment horizontal="left" vertical="center" wrapText="1"/>
      <protection/>
    </xf>
    <xf numFmtId="0" fontId="27" fillId="34" borderId="0" xfId="71" applyFont="1" applyFill="1" applyBorder="1" applyAlignment="1">
      <alignment horizontal="left" vertical="center"/>
      <protection/>
    </xf>
    <xf numFmtId="0" fontId="25" fillId="34" borderId="0" xfId="71" applyFont="1" applyFill="1" applyBorder="1" applyAlignment="1">
      <alignment horizontal="center" vertical="center"/>
      <protection/>
    </xf>
    <xf numFmtId="0" fontId="32" fillId="34" borderId="0" xfId="71" applyFont="1" applyFill="1" applyBorder="1" applyAlignment="1">
      <alignment horizontal="left" vertical="center" wrapText="1"/>
      <protection/>
    </xf>
    <xf numFmtId="0" fontId="32" fillId="34" borderId="0" xfId="71" applyFont="1" applyFill="1" applyAlignment="1">
      <alignment horizontal="left" vertical="center" wrapText="1"/>
      <protection/>
    </xf>
    <xf numFmtId="0" fontId="34" fillId="34" borderId="0" xfId="71" applyFont="1" applyFill="1" applyBorder="1" applyAlignment="1">
      <alignment horizontal="left" vertical="center" wrapText="1"/>
      <protection/>
    </xf>
    <xf numFmtId="0" fontId="35" fillId="34" borderId="0" xfId="71" applyFont="1" applyFill="1" applyBorder="1" applyAlignment="1">
      <alignment horizontal="left" vertical="center"/>
      <protection/>
    </xf>
    <xf numFmtId="0" fontId="35" fillId="34" borderId="0" xfId="71" applyFont="1" applyFill="1" applyBorder="1" applyAlignment="1">
      <alignment horizontal="left" vertical="center" wrapText="1"/>
      <protection/>
    </xf>
    <xf numFmtId="0" fontId="35" fillId="34" borderId="0" xfId="71" applyFont="1" applyFill="1" applyAlignment="1">
      <alignment horizontal="left" vertical="center"/>
      <protection/>
    </xf>
    <xf numFmtId="0" fontId="9" fillId="0" borderId="0" xfId="69" applyFont="1">
      <alignment/>
      <protection/>
    </xf>
    <xf numFmtId="0" fontId="9" fillId="34" borderId="0" xfId="69" applyFont="1" applyFill="1">
      <alignment/>
      <protection/>
    </xf>
    <xf numFmtId="0" fontId="9" fillId="0" borderId="0" xfId="69" applyFont="1" applyFill="1">
      <alignment/>
      <protection/>
    </xf>
    <xf numFmtId="0" fontId="3" fillId="34" borderId="0" xfId="69" applyFont="1" applyFill="1" applyAlignment="1">
      <alignment horizontal="left"/>
      <protection/>
    </xf>
    <xf numFmtId="0" fontId="29" fillId="34" borderId="0" xfId="69" applyFont="1" applyFill="1">
      <alignment/>
      <protection/>
    </xf>
    <xf numFmtId="0" fontId="9" fillId="34" borderId="0" xfId="69" applyFont="1" applyFill="1" applyBorder="1">
      <alignment/>
      <protection/>
    </xf>
    <xf numFmtId="0" fontId="38" fillId="34" borderId="0" xfId="69" applyFont="1" applyFill="1">
      <alignment/>
      <protection/>
    </xf>
    <xf numFmtId="0" fontId="9" fillId="34" borderId="11" xfId="69" applyFont="1" applyFill="1" applyBorder="1">
      <alignment/>
      <protection/>
    </xf>
    <xf numFmtId="0" fontId="6" fillId="34" borderId="0" xfId="53" applyFont="1" applyFill="1" applyAlignment="1" applyProtection="1">
      <alignment vertical="center"/>
      <protection/>
    </xf>
    <xf numFmtId="0" fontId="6" fillId="34" borderId="0" xfId="70" applyFont="1" applyFill="1">
      <alignment vertical="center"/>
      <protection/>
    </xf>
    <xf numFmtId="0" fontId="6" fillId="34" borderId="0" xfId="53" applyFont="1" applyFill="1" applyAlignment="1" applyProtection="1">
      <alignment horizontal="left" indent="1"/>
      <protection/>
    </xf>
    <xf numFmtId="0" fontId="6" fillId="34" borderId="0" xfId="53" applyFont="1" applyFill="1" applyAlignment="1" applyProtection="1">
      <alignment/>
      <protection/>
    </xf>
    <xf numFmtId="0" fontId="40" fillId="34" borderId="0" xfId="69" applyFont="1" applyFill="1">
      <alignment/>
      <protection/>
    </xf>
    <xf numFmtId="0" fontId="30" fillId="34" borderId="0" xfId="53" applyFont="1" applyFill="1" applyAlignment="1" applyProtection="1">
      <alignment horizontal="left" indent="1"/>
      <protection/>
    </xf>
    <xf numFmtId="0" fontId="31" fillId="34" borderId="0" xfId="69" applyFont="1" applyFill="1" applyAlignment="1">
      <alignment horizontal="left"/>
      <protection/>
    </xf>
    <xf numFmtId="0" fontId="42" fillId="34" borderId="0" xfId="53" applyFont="1" applyFill="1" applyAlignment="1" applyProtection="1">
      <alignment horizontal="left" indent="1"/>
      <protection/>
    </xf>
    <xf numFmtId="0" fontId="42" fillId="34" borderId="0" xfId="53" applyFont="1" applyFill="1" applyAlignment="1" applyProtection="1">
      <alignment/>
      <protection/>
    </xf>
    <xf numFmtId="0" fontId="42" fillId="34" borderId="0" xfId="53" applyFont="1" applyFill="1" applyAlignment="1" applyProtection="1" quotePrefix="1">
      <alignment/>
      <protection/>
    </xf>
    <xf numFmtId="0" fontId="37" fillId="34" borderId="0" xfId="53" applyFill="1" applyAlignment="1" applyProtection="1">
      <alignment/>
      <protection/>
    </xf>
    <xf numFmtId="0" fontId="9" fillId="0" borderId="0" xfId="69" applyFont="1" applyFill="1" applyBorder="1">
      <alignment/>
      <protection/>
    </xf>
    <xf numFmtId="0" fontId="0" fillId="0" borderId="0" xfId="0" applyAlignment="1">
      <alignment horizontal="center"/>
    </xf>
    <xf numFmtId="0" fontId="6" fillId="34" borderId="0" xfId="56" applyFont="1" applyFill="1" applyAlignment="1" applyProtection="1">
      <alignment/>
      <protection/>
    </xf>
    <xf numFmtId="0" fontId="5" fillId="34" borderId="0" xfId="68" applyFont="1" applyFill="1" applyAlignment="1">
      <alignment horizontal="left" vertical="center"/>
      <protection/>
    </xf>
    <xf numFmtId="0" fontId="35" fillId="0" borderId="0" xfId="68" applyFont="1">
      <alignment/>
      <protection/>
    </xf>
    <xf numFmtId="0" fontId="13" fillId="34" borderId="0" xfId="72" applyFill="1">
      <alignment/>
      <protection/>
    </xf>
    <xf numFmtId="0" fontId="44" fillId="34" borderId="0" xfId="72" applyFont="1" applyFill="1">
      <alignment/>
      <protection/>
    </xf>
    <xf numFmtId="0" fontId="13" fillId="0" borderId="0" xfId="72">
      <alignment/>
      <protection/>
    </xf>
    <xf numFmtId="0" fontId="45" fillId="34" borderId="0" xfId="72" applyFont="1" applyFill="1">
      <alignment/>
      <protection/>
    </xf>
    <xf numFmtId="0" fontId="0" fillId="34" borderId="0" xfId="72" applyFont="1" applyFill="1">
      <alignment/>
      <protection/>
    </xf>
    <xf numFmtId="0" fontId="1" fillId="0" borderId="0" xfId="68" applyFont="1" applyFill="1" applyBorder="1" applyAlignment="1">
      <alignment/>
      <protection/>
    </xf>
    <xf numFmtId="14" fontId="5" fillId="34" borderId="0" xfId="71" applyNumberFormat="1" applyFont="1" applyFill="1" applyBorder="1" applyAlignment="1">
      <alignment horizontal="left" vertical="center"/>
      <protection/>
    </xf>
    <xf numFmtId="14" fontId="5" fillId="34" borderId="0" xfId="71" applyNumberFormat="1" applyFont="1" applyFill="1" applyAlignment="1">
      <alignment horizontal="left" vertical="center"/>
      <protection/>
    </xf>
    <xf numFmtId="0" fontId="5" fillId="34" borderId="0" xfId="71" applyFont="1" applyFill="1" applyBorder="1" applyAlignment="1">
      <alignment horizontal="left" vertical="center"/>
      <protection/>
    </xf>
    <xf numFmtId="0" fontId="5" fillId="34" borderId="0" xfId="71" applyFont="1" applyFill="1" applyAlignment="1">
      <alignment horizontal="left" vertical="center"/>
      <protection/>
    </xf>
    <xf numFmtId="0" fontId="2" fillId="34" borderId="0" xfId="71" applyFont="1" applyFill="1" applyBorder="1" applyAlignment="1">
      <alignment horizontal="left" vertical="center" wrapText="1"/>
      <protection/>
    </xf>
    <xf numFmtId="0" fontId="33" fillId="34" borderId="0" xfId="71" applyFont="1" applyFill="1" applyBorder="1" applyAlignment="1">
      <alignment/>
      <protection/>
    </xf>
    <xf numFmtId="0" fontId="25" fillId="0" borderId="0" xfId="71" applyFont="1" applyAlignment="1">
      <alignment/>
      <protection/>
    </xf>
    <xf numFmtId="0" fontId="35" fillId="34" borderId="0" xfId="71" applyFont="1" applyFill="1" applyBorder="1" applyAlignment="1">
      <alignment/>
      <protection/>
    </xf>
    <xf numFmtId="0" fontId="23" fillId="34" borderId="0" xfId="71" applyFont="1" applyFill="1" applyBorder="1" applyAlignment="1">
      <alignment/>
      <protection/>
    </xf>
    <xf numFmtId="0" fontId="23" fillId="0" borderId="0" xfId="71" applyFont="1" applyFill="1" applyBorder="1" applyAlignment="1">
      <alignment/>
      <protection/>
    </xf>
    <xf numFmtId="0" fontId="25" fillId="0" borderId="0" xfId="71" applyFont="1" applyFill="1" applyAlignment="1">
      <alignment/>
      <protection/>
    </xf>
    <xf numFmtId="0" fontId="28" fillId="0" borderId="0" xfId="71" applyFont="1" applyFill="1" applyAlignment="1">
      <alignment/>
      <protection/>
    </xf>
    <xf numFmtId="0" fontId="23" fillId="0" borderId="0" xfId="71" applyFont="1" applyFill="1" applyAlignment="1">
      <alignment/>
      <protection/>
    </xf>
    <xf numFmtId="0" fontId="26" fillId="0" borderId="0" xfId="71" applyFont="1" applyFill="1" applyBorder="1" applyAlignment="1">
      <alignment horizontal="left" vertical="center"/>
      <protection/>
    </xf>
    <xf numFmtId="0" fontId="9" fillId="0" borderId="0" xfId="68" applyFont="1" applyFill="1" applyBorder="1">
      <alignment/>
      <protection/>
    </xf>
    <xf numFmtId="0" fontId="0" fillId="34" borderId="0" xfId="68" applyFill="1" applyAlignment="1">
      <alignment horizontal="left" indent="1"/>
      <protection/>
    </xf>
    <xf numFmtId="0" fontId="9" fillId="34" borderId="0" xfId="69" applyFont="1" applyFill="1" applyAlignment="1">
      <alignment horizontal="left" vertical="top"/>
      <protection/>
    </xf>
    <xf numFmtId="0" fontId="9" fillId="34" borderId="0" xfId="69" applyNumberFormat="1" applyFont="1" applyFill="1" applyAlignment="1">
      <alignment horizontal="left" vertical="top" wrapText="1"/>
      <protection/>
    </xf>
    <xf numFmtId="0" fontId="3" fillId="34" borderId="0" xfId="69" applyFont="1" applyFill="1" applyAlignment="1">
      <alignment horizontal="left" vertical="center"/>
      <protection/>
    </xf>
    <xf numFmtId="0" fontId="9" fillId="34" borderId="0" xfId="69" applyNumberFormat="1" applyFont="1" applyFill="1" applyBorder="1" applyAlignment="1">
      <alignment horizontal="left" vertical="top" wrapText="1"/>
      <protection/>
    </xf>
    <xf numFmtId="0" fontId="39" fillId="34" borderId="0" xfId="69" applyFont="1" applyFill="1" applyAlignment="1">
      <alignment vertical="top"/>
      <protection/>
    </xf>
    <xf numFmtId="0" fontId="29" fillId="34" borderId="0" xfId="69" applyFont="1" applyFill="1" applyAlignment="1">
      <alignment horizontal="left" vertical="center"/>
      <protection/>
    </xf>
    <xf numFmtId="0" fontId="9" fillId="34" borderId="12" xfId="69" applyFont="1" applyFill="1" applyBorder="1">
      <alignment/>
      <protection/>
    </xf>
    <xf numFmtId="0" fontId="9" fillId="34" borderId="13" xfId="69" applyFont="1" applyFill="1" applyBorder="1">
      <alignment/>
      <protection/>
    </xf>
    <xf numFmtId="0" fontId="29" fillId="34" borderId="12" xfId="69" applyFont="1" applyFill="1" applyBorder="1">
      <alignment/>
      <protection/>
    </xf>
    <xf numFmtId="0" fontId="0" fillId="0" borderId="0" xfId="68" applyFont="1" applyFill="1" applyAlignment="1">
      <alignment/>
      <protection/>
    </xf>
    <xf numFmtId="0" fontId="0" fillId="34" borderId="0" xfId="68" applyFont="1" applyFill="1" applyAlignment="1">
      <alignment/>
      <protection/>
    </xf>
    <xf numFmtId="0" fontId="3" fillId="34" borderId="0" xfId="68" applyFont="1" applyFill="1" applyAlignment="1">
      <alignment vertical="center"/>
      <protection/>
    </xf>
    <xf numFmtId="0" fontId="43" fillId="34" borderId="0" xfId="68" applyFont="1" applyFill="1" applyAlignment="1">
      <alignment/>
      <protection/>
    </xf>
    <xf numFmtId="0" fontId="4" fillId="34" borderId="0" xfId="68" applyFont="1" applyFill="1" applyAlignment="1">
      <alignment/>
      <protection/>
    </xf>
    <xf numFmtId="0" fontId="0" fillId="0" borderId="0" xfId="68" applyFont="1" applyAlignment="1">
      <alignment/>
      <protection/>
    </xf>
    <xf numFmtId="0" fontId="6" fillId="34" borderId="0" xfId="68" applyFont="1" applyFill="1" applyBorder="1" applyAlignment="1">
      <alignment vertical="center"/>
      <protection/>
    </xf>
    <xf numFmtId="0" fontId="8" fillId="34" borderId="0" xfId="68" applyFont="1" applyFill="1" applyBorder="1" applyAlignment="1">
      <alignment vertical="center"/>
      <protection/>
    </xf>
    <xf numFmtId="0" fontId="0" fillId="2" borderId="0" xfId="68" applyFont="1" applyFill="1">
      <alignment/>
      <protection/>
    </xf>
    <xf numFmtId="0" fontId="0" fillId="2" borderId="0" xfId="68" applyFont="1" applyFill="1" applyAlignment="1">
      <alignment vertical="center"/>
      <protection/>
    </xf>
    <xf numFmtId="0" fontId="0" fillId="2" borderId="0" xfId="68" applyFont="1" applyFill="1" applyBorder="1">
      <alignment/>
      <protection/>
    </xf>
    <xf numFmtId="0" fontId="6" fillId="34" borderId="0" xfId="56" applyFont="1" applyFill="1" applyBorder="1" applyAlignment="1" applyProtection="1">
      <alignment vertical="center"/>
      <protection/>
    </xf>
    <xf numFmtId="0" fontId="1" fillId="2" borderId="0" xfId="68" applyFont="1" applyFill="1" applyBorder="1" applyAlignment="1">
      <alignment horizontal="left" vertical="center"/>
      <protection/>
    </xf>
    <xf numFmtId="0" fontId="9" fillId="2" borderId="0" xfId="68" applyFont="1" applyFill="1" applyBorder="1">
      <alignment/>
      <protection/>
    </xf>
    <xf numFmtId="0" fontId="25" fillId="2" borderId="0" xfId="71" applyFont="1" applyFill="1" applyBorder="1">
      <alignment/>
      <protection/>
    </xf>
    <xf numFmtId="0" fontId="13" fillId="0" borderId="0" xfId="67">
      <alignment/>
      <protection/>
    </xf>
    <xf numFmtId="0" fontId="13" fillId="0" borderId="0" xfId="67" applyFill="1">
      <alignment/>
      <protection/>
    </xf>
    <xf numFmtId="172" fontId="13" fillId="0" borderId="0" xfId="67" applyNumberFormat="1">
      <alignment/>
      <protection/>
    </xf>
    <xf numFmtId="0" fontId="13" fillId="0" borderId="0" xfId="67" applyAlignment="1">
      <alignment horizontal="left" indent="1"/>
      <protection/>
    </xf>
    <xf numFmtId="2" fontId="13" fillId="0" borderId="0" xfId="67" applyNumberFormat="1">
      <alignment/>
      <protection/>
    </xf>
    <xf numFmtId="0" fontId="13" fillId="0" borderId="0" xfId="67" applyAlignment="1">
      <alignment vertical="center"/>
      <protection/>
    </xf>
    <xf numFmtId="0" fontId="13" fillId="0" borderId="0" xfId="67" applyBorder="1" applyAlignment="1">
      <alignment vertical="center"/>
      <protection/>
    </xf>
    <xf numFmtId="0" fontId="13" fillId="0" borderId="14" xfId="67" applyBorder="1" applyAlignment="1">
      <alignment vertical="center"/>
      <protection/>
    </xf>
    <xf numFmtId="0" fontId="0" fillId="34" borderId="0" xfId="67" applyFont="1" applyFill="1">
      <alignment/>
      <protection/>
    </xf>
    <xf numFmtId="172" fontId="0" fillId="34" borderId="0" xfId="67" applyNumberFormat="1" applyFont="1" applyFill="1">
      <alignment/>
      <protection/>
    </xf>
    <xf numFmtId="0" fontId="0" fillId="34" borderId="0" xfId="67" applyFont="1" applyFill="1" applyBorder="1">
      <alignment/>
      <protection/>
    </xf>
    <xf numFmtId="0" fontId="0" fillId="34" borderId="0" xfId="67" applyFont="1" applyFill="1" applyBorder="1" applyAlignment="1">
      <alignment horizontal="left" indent="1"/>
      <protection/>
    </xf>
    <xf numFmtId="0" fontId="0" fillId="34" borderId="0" xfId="67" applyFont="1" applyFill="1" applyBorder="1" applyAlignment="1">
      <alignment vertical="center"/>
      <protection/>
    </xf>
    <xf numFmtId="0" fontId="0" fillId="34" borderId="0" xfId="67" applyFont="1" applyFill="1">
      <alignment/>
      <protection/>
    </xf>
    <xf numFmtId="0" fontId="0" fillId="34" borderId="0" xfId="67" applyFont="1" applyFill="1" applyAlignment="1">
      <alignment vertical="center"/>
      <protection/>
    </xf>
    <xf numFmtId="0" fontId="0" fillId="34" borderId="0" xfId="67" applyFont="1" applyFill="1" applyAlignment="1">
      <alignment vertical="center"/>
      <protection/>
    </xf>
    <xf numFmtId="0" fontId="0" fillId="34" borderId="0" xfId="67" applyFont="1" applyFill="1" applyAlignment="1">
      <alignment vertical="center"/>
      <protection/>
    </xf>
    <xf numFmtId="0" fontId="13" fillId="0" borderId="0" xfId="67" applyFill="1" applyAlignment="1">
      <alignment vertical="center"/>
      <protection/>
    </xf>
    <xf numFmtId="0" fontId="13" fillId="34" borderId="0" xfId="67" applyFill="1">
      <alignment/>
      <protection/>
    </xf>
    <xf numFmtId="0" fontId="13" fillId="34" borderId="0" xfId="67" applyFill="1" applyAlignment="1">
      <alignment horizontal="left" indent="1"/>
      <protection/>
    </xf>
    <xf numFmtId="2" fontId="13" fillId="34" borderId="0" xfId="67" applyNumberFormat="1" applyFill="1">
      <alignment/>
      <protection/>
    </xf>
    <xf numFmtId="0" fontId="0" fillId="34" borderId="0" xfId="67" applyFont="1" applyFill="1" applyAlignment="1">
      <alignment vertical="center"/>
      <protection/>
    </xf>
    <xf numFmtId="0" fontId="13" fillId="0" borderId="0" xfId="67" applyFill="1" applyProtection="1">
      <alignment/>
      <protection locked="0"/>
    </xf>
    <xf numFmtId="0" fontId="13" fillId="0" borderId="0" xfId="67" applyProtection="1">
      <alignment/>
      <protection locked="0"/>
    </xf>
    <xf numFmtId="0" fontId="13" fillId="0" borderId="0" xfId="67" applyFill="1" applyAlignment="1" applyProtection="1">
      <alignment vertical="center"/>
      <protection locked="0"/>
    </xf>
    <xf numFmtId="0" fontId="13" fillId="0" borderId="0" xfId="67" applyAlignment="1" applyProtection="1">
      <alignment vertical="center"/>
      <protection locked="0"/>
    </xf>
    <xf numFmtId="0" fontId="13" fillId="0" borderId="0" xfId="67" applyFill="1" applyBorder="1" applyAlignment="1" applyProtection="1">
      <alignment vertical="center"/>
      <protection locked="0"/>
    </xf>
    <xf numFmtId="0" fontId="13" fillId="0" borderId="0" xfId="67" applyBorder="1" applyAlignment="1" applyProtection="1">
      <alignment vertical="center"/>
      <protection locked="0"/>
    </xf>
    <xf numFmtId="0" fontId="6" fillId="34" borderId="0" xfId="56" applyFont="1" applyFill="1" applyAlignment="1" applyProtection="1">
      <alignment horizontal="right" vertical="center"/>
      <protection/>
    </xf>
    <xf numFmtId="0" fontId="13" fillId="0" borderId="0" xfId="67" applyProtection="1">
      <alignment/>
      <protection/>
    </xf>
    <xf numFmtId="0" fontId="0" fillId="34" borderId="0" xfId="67" applyFont="1" applyFill="1" applyProtection="1">
      <alignment/>
      <protection/>
    </xf>
    <xf numFmtId="0" fontId="0" fillId="34" borderId="0" xfId="67" applyFont="1" applyFill="1" applyAlignment="1" applyProtection="1">
      <alignment horizontal="left" indent="1"/>
      <protection/>
    </xf>
    <xf numFmtId="172" fontId="0" fillId="34" borderId="0" xfId="67" applyNumberFormat="1" applyFont="1" applyFill="1" applyProtection="1">
      <alignment/>
      <protection/>
    </xf>
    <xf numFmtId="0" fontId="13" fillId="0" borderId="0" xfId="67" applyAlignment="1" applyProtection="1">
      <alignment vertical="center"/>
      <protection/>
    </xf>
    <xf numFmtId="0" fontId="0" fillId="34" borderId="0" xfId="67" applyFont="1" applyFill="1" applyAlignment="1" applyProtection="1">
      <alignment vertical="center"/>
      <protection/>
    </xf>
    <xf numFmtId="0" fontId="3" fillId="34" borderId="0" xfId="67" applyFont="1" applyFill="1" applyAlignment="1" applyProtection="1">
      <alignment vertical="center"/>
      <protection/>
    </xf>
    <xf numFmtId="0" fontId="52" fillId="34" borderId="0" xfId="67" applyFont="1" applyFill="1" applyAlignment="1" applyProtection="1">
      <alignment vertical="center"/>
      <protection/>
    </xf>
    <xf numFmtId="0" fontId="36" fillId="34" borderId="0" xfId="67" applyFont="1" applyFill="1" applyAlignment="1" applyProtection="1">
      <alignment vertical="center"/>
      <protection/>
    </xf>
    <xf numFmtId="0" fontId="0" fillId="34" borderId="0" xfId="67" applyFont="1" applyFill="1" applyProtection="1">
      <alignment/>
      <protection/>
    </xf>
    <xf numFmtId="0" fontId="52" fillId="34" borderId="0" xfId="67" applyFont="1" applyFill="1" applyAlignment="1" applyProtection="1">
      <alignment horizontal="left" indent="1"/>
      <protection/>
    </xf>
    <xf numFmtId="0" fontId="6" fillId="34" borderId="0" xfId="56" applyFont="1" applyFill="1" applyAlignment="1" applyProtection="1">
      <alignment horizontal="left" indent="1"/>
      <protection/>
    </xf>
    <xf numFmtId="2" fontId="0" fillId="34" borderId="0" xfId="67" applyNumberFormat="1" applyFont="1" applyFill="1" applyProtection="1">
      <alignment/>
      <protection/>
    </xf>
    <xf numFmtId="0" fontId="53" fillId="34" borderId="0" xfId="67" applyFont="1" applyFill="1" applyAlignment="1" applyProtection="1">
      <alignment horizontal="left" indent="1"/>
      <protection/>
    </xf>
    <xf numFmtId="0" fontId="53" fillId="34" borderId="0" xfId="67" applyFont="1" applyFill="1" applyProtection="1">
      <alignment/>
      <protection/>
    </xf>
    <xf numFmtId="0" fontId="53" fillId="34" borderId="0" xfId="67" applyFont="1" applyFill="1" applyBorder="1" applyAlignment="1" applyProtection="1">
      <alignment horizontal="centerContinuous"/>
      <protection/>
    </xf>
    <xf numFmtId="2" fontId="53" fillId="34" borderId="0" xfId="67" applyNumberFormat="1" applyFont="1" applyFill="1" applyBorder="1" applyAlignment="1" applyProtection="1">
      <alignment horizontal="centerContinuous"/>
      <protection/>
    </xf>
    <xf numFmtId="0" fontId="0" fillId="34" borderId="0" xfId="67" applyFont="1" applyFill="1" applyProtection="1">
      <alignment/>
      <protection/>
    </xf>
    <xf numFmtId="0" fontId="13" fillId="34" borderId="0" xfId="67" applyFill="1" applyBorder="1" applyAlignment="1">
      <alignment vertical="center"/>
      <protection/>
    </xf>
    <xf numFmtId="14" fontId="45" fillId="34" borderId="0" xfId="67" applyNumberFormat="1" applyFont="1" applyFill="1" applyBorder="1" applyAlignment="1">
      <alignment horizontal="left" vertical="center"/>
      <protection/>
    </xf>
    <xf numFmtId="0" fontId="0" fillId="34" borderId="0" xfId="67" applyFont="1" applyFill="1" applyBorder="1" applyAlignment="1">
      <alignment horizontal="centerContinuous" vertical="center"/>
      <protection/>
    </xf>
    <xf numFmtId="0" fontId="13" fillId="34" borderId="0" xfId="67" applyFill="1" applyAlignment="1">
      <alignment vertical="center"/>
      <protection/>
    </xf>
    <xf numFmtId="0" fontId="13" fillId="34" borderId="0" xfId="67" applyFill="1" applyBorder="1">
      <alignment/>
      <protection/>
    </xf>
    <xf numFmtId="0" fontId="54" fillId="34" borderId="0" xfId="67" applyFont="1" applyFill="1" applyBorder="1" applyAlignment="1">
      <alignment horizontal="centerContinuous"/>
      <protection/>
    </xf>
    <xf numFmtId="0" fontId="0" fillId="34" borderId="0" xfId="67" applyFont="1" applyFill="1" applyBorder="1" applyAlignment="1">
      <alignment horizontal="centerContinuous"/>
      <protection/>
    </xf>
    <xf numFmtId="2" fontId="0" fillId="34" borderId="0" xfId="67" applyNumberFormat="1" applyFont="1" applyFill="1" applyBorder="1" applyAlignment="1">
      <alignment horizontal="centerContinuous"/>
      <protection/>
    </xf>
    <xf numFmtId="0" fontId="0" fillId="34" borderId="0" xfId="67" applyFont="1" applyFill="1" applyBorder="1">
      <alignment/>
      <protection/>
    </xf>
    <xf numFmtId="0" fontId="45" fillId="34" borderId="0" xfId="67" applyFont="1" applyFill="1" applyBorder="1" applyAlignment="1" applyProtection="1">
      <alignment horizontal="left" vertical="center"/>
      <protection/>
    </xf>
    <xf numFmtId="2" fontId="55" fillId="34" borderId="0" xfId="56" applyNumberFormat="1" applyFont="1" applyFill="1" applyBorder="1" applyAlignment="1" applyProtection="1">
      <alignment horizontal="right" vertical="center"/>
      <protection/>
    </xf>
    <xf numFmtId="0" fontId="0" fillId="34" borderId="0" xfId="67" applyFont="1" applyFill="1" applyBorder="1" applyAlignment="1">
      <alignment horizontal="left" indent="1"/>
      <protection/>
    </xf>
    <xf numFmtId="14" fontId="0" fillId="34" borderId="0" xfId="67" applyNumberFormat="1" applyFont="1" applyFill="1" applyBorder="1" applyAlignment="1">
      <alignment horizontal="left"/>
      <protection/>
    </xf>
    <xf numFmtId="0" fontId="39" fillId="34" borderId="7" xfId="67" applyFont="1" applyFill="1" applyBorder="1" applyAlignment="1">
      <alignment vertical="center"/>
      <protection/>
    </xf>
    <xf numFmtId="0" fontId="39" fillId="34" borderId="5" xfId="67" applyFont="1" applyFill="1" applyBorder="1" applyAlignment="1">
      <alignment vertical="center"/>
      <protection/>
    </xf>
    <xf numFmtId="2" fontId="39" fillId="34" borderId="15" xfId="67" applyNumberFormat="1" applyFont="1" applyFill="1" applyBorder="1" applyAlignment="1">
      <alignment horizontal="center" vertical="center"/>
      <protection/>
    </xf>
    <xf numFmtId="0" fontId="55" fillId="34" borderId="0" xfId="67" applyFont="1" applyFill="1" applyBorder="1" applyAlignment="1" applyProtection="1">
      <alignment vertical="center"/>
      <protection/>
    </xf>
    <xf numFmtId="0" fontId="9" fillId="34" borderId="0" xfId="67" applyFont="1" applyFill="1" applyBorder="1" applyAlignment="1">
      <alignment vertical="center"/>
      <protection/>
    </xf>
    <xf numFmtId="0" fontId="9" fillId="34" borderId="16" xfId="67" applyFont="1" applyFill="1" applyBorder="1" applyAlignment="1">
      <alignment vertical="center"/>
      <protection/>
    </xf>
    <xf numFmtId="0" fontId="3" fillId="34" borderId="0" xfId="67" applyFont="1" applyFill="1" applyBorder="1" applyAlignment="1" applyProtection="1">
      <alignment horizontal="left" vertical="center"/>
      <protection/>
    </xf>
    <xf numFmtId="0" fontId="35" fillId="34" borderId="0" xfId="0" applyFont="1" applyFill="1" applyAlignment="1" applyProtection="1">
      <alignment horizontal="left" vertical="center"/>
      <protection/>
    </xf>
    <xf numFmtId="0" fontId="13" fillId="34" borderId="0" xfId="67" applyFont="1" applyFill="1" applyBorder="1" applyAlignment="1">
      <alignment horizontal="left" indent="1"/>
      <protection/>
    </xf>
    <xf numFmtId="0" fontId="9" fillId="34" borderId="14" xfId="67" applyFont="1" applyFill="1" applyBorder="1" applyAlignment="1">
      <alignment vertical="center"/>
      <protection/>
    </xf>
    <xf numFmtId="0" fontId="9" fillId="34" borderId="17" xfId="67" applyFont="1" applyFill="1" applyBorder="1" applyAlignment="1">
      <alignment vertical="center"/>
      <protection/>
    </xf>
    <xf numFmtId="0" fontId="9" fillId="34" borderId="18" xfId="67" applyFont="1" applyFill="1" applyBorder="1" applyAlignment="1">
      <alignment vertical="center"/>
      <protection/>
    </xf>
    <xf numFmtId="4" fontId="9" fillId="34" borderId="19" xfId="67" applyNumberFormat="1" applyFont="1" applyFill="1" applyBorder="1" applyAlignment="1" applyProtection="1">
      <alignment vertical="center"/>
      <protection/>
    </xf>
    <xf numFmtId="0" fontId="9" fillId="34" borderId="20" xfId="67" applyFont="1" applyFill="1" applyBorder="1" applyAlignment="1">
      <alignment vertical="center"/>
      <protection/>
    </xf>
    <xf numFmtId="4" fontId="9" fillId="34" borderId="21" xfId="67" applyNumberFormat="1" applyFont="1" applyFill="1" applyBorder="1" applyAlignment="1" applyProtection="1">
      <alignment vertical="center"/>
      <protection/>
    </xf>
    <xf numFmtId="4" fontId="9" fillId="34" borderId="21" xfId="67" applyNumberFormat="1" applyFont="1" applyFill="1" applyBorder="1" applyAlignment="1">
      <alignment vertical="center"/>
      <protection/>
    </xf>
    <xf numFmtId="0" fontId="9" fillId="34" borderId="22" xfId="67" applyFont="1" applyFill="1" applyBorder="1" applyAlignment="1">
      <alignment vertical="center"/>
      <protection/>
    </xf>
    <xf numFmtId="4" fontId="9" fillId="34" borderId="23" xfId="67" applyNumberFormat="1" applyFont="1" applyFill="1" applyBorder="1" applyAlignment="1" applyProtection="1">
      <alignment vertical="center"/>
      <protection/>
    </xf>
    <xf numFmtId="0" fontId="39" fillId="34" borderId="5" xfId="67" applyFont="1" applyFill="1" applyBorder="1" applyAlignment="1">
      <alignment horizontal="left" vertical="center"/>
      <protection/>
    </xf>
    <xf numFmtId="0" fontId="39" fillId="34" borderId="7" xfId="67" applyFont="1" applyFill="1" applyBorder="1" applyAlignment="1">
      <alignment horizontal="left" vertical="center"/>
      <protection/>
    </xf>
    <xf numFmtId="0" fontId="39" fillId="34" borderId="18" xfId="67" applyFont="1" applyFill="1" applyBorder="1" applyAlignment="1">
      <alignment horizontal="left" vertical="center"/>
      <protection/>
    </xf>
    <xf numFmtId="0" fontId="39" fillId="34" borderId="14" xfId="67" applyFont="1" applyFill="1" applyBorder="1" applyAlignment="1">
      <alignment horizontal="left" vertical="center"/>
      <protection/>
    </xf>
    <xf numFmtId="0" fontId="9" fillId="34" borderId="20" xfId="67" applyFont="1" applyFill="1" applyBorder="1" applyAlignment="1">
      <alignment horizontal="left" vertical="center"/>
      <protection/>
    </xf>
    <xf numFmtId="0" fontId="9" fillId="34" borderId="0" xfId="67" applyFont="1" applyFill="1" applyBorder="1" applyAlignment="1">
      <alignment horizontal="left" vertical="center"/>
      <protection/>
    </xf>
    <xf numFmtId="0" fontId="39" fillId="34" borderId="20" xfId="67" applyFont="1" applyFill="1" applyBorder="1" applyAlignment="1">
      <alignment horizontal="left" vertical="center"/>
      <protection/>
    </xf>
    <xf numFmtId="0" fontId="9" fillId="34" borderId="16" xfId="67" applyFont="1" applyFill="1" applyBorder="1" applyAlignment="1">
      <alignment horizontal="left" vertical="center"/>
      <protection/>
    </xf>
    <xf numFmtId="0" fontId="9" fillId="34" borderId="20" xfId="67" applyFont="1" applyFill="1" applyBorder="1" applyAlignment="1">
      <alignment horizontal="left"/>
      <protection/>
    </xf>
    <xf numFmtId="0" fontId="9" fillId="34" borderId="0" xfId="67" applyFont="1" applyFill="1" applyBorder="1" applyAlignment="1">
      <alignment horizontal="left"/>
      <protection/>
    </xf>
    <xf numFmtId="0" fontId="9" fillId="34" borderId="16" xfId="67" applyFont="1" applyFill="1" applyBorder="1" applyAlignment="1">
      <alignment horizontal="left"/>
      <protection/>
    </xf>
    <xf numFmtId="0" fontId="9" fillId="34" borderId="24" xfId="67" applyFont="1" applyFill="1" applyBorder="1" applyAlignment="1">
      <alignment horizontal="left"/>
      <protection/>
    </xf>
    <xf numFmtId="0" fontId="9" fillId="34" borderId="22" xfId="67" applyFont="1" applyFill="1" applyBorder="1" applyAlignment="1">
      <alignment horizontal="left"/>
      <protection/>
    </xf>
    <xf numFmtId="0" fontId="9" fillId="34" borderId="17" xfId="67" applyFont="1" applyFill="1" applyBorder="1" applyAlignment="1">
      <alignment horizontal="left"/>
      <protection/>
    </xf>
    <xf numFmtId="0" fontId="13" fillId="0" borderId="0" xfId="67" applyAlignment="1" applyProtection="1">
      <alignment horizontal="left" indent="1"/>
      <protection locked="0"/>
    </xf>
    <xf numFmtId="172" fontId="13" fillId="0" borderId="0" xfId="67" applyNumberFormat="1" applyProtection="1">
      <alignment/>
      <protection locked="0"/>
    </xf>
    <xf numFmtId="2" fontId="13" fillId="0" borderId="0" xfId="67" applyNumberFormat="1" applyProtection="1">
      <alignment/>
      <protection locked="0"/>
    </xf>
    <xf numFmtId="0" fontId="56" fillId="0" borderId="0" xfId="67" applyFont="1" applyAlignment="1" applyProtection="1">
      <alignment vertical="center"/>
      <protection locked="0"/>
    </xf>
    <xf numFmtId="0" fontId="56" fillId="0" borderId="0" xfId="67" applyFont="1" applyFill="1" applyAlignment="1" applyProtection="1">
      <alignment vertical="center"/>
      <protection locked="0"/>
    </xf>
    <xf numFmtId="0" fontId="9" fillId="34" borderId="0" xfId="67" applyFont="1" applyFill="1" applyAlignment="1">
      <alignment vertical="center"/>
      <protection/>
    </xf>
    <xf numFmtId="0" fontId="39" fillId="34" borderId="25" xfId="67" applyFont="1" applyFill="1" applyBorder="1" applyAlignment="1">
      <alignment horizontal="left" vertical="center"/>
      <protection/>
    </xf>
    <xf numFmtId="0" fontId="9" fillId="2" borderId="26" xfId="67" applyFont="1" applyFill="1" applyBorder="1" applyAlignment="1" applyProtection="1">
      <alignment vertical="center" wrapText="1"/>
      <protection locked="0"/>
    </xf>
    <xf numFmtId="0" fontId="39" fillId="34" borderId="25" xfId="67" applyFont="1" applyFill="1" applyBorder="1" applyAlignment="1">
      <alignment vertical="center"/>
      <protection/>
    </xf>
    <xf numFmtId="0" fontId="56" fillId="0" borderId="0" xfId="67" applyFont="1" applyAlignment="1">
      <alignment vertical="center"/>
      <protection/>
    </xf>
    <xf numFmtId="0" fontId="56" fillId="0" borderId="0" xfId="67" applyFont="1" applyProtection="1">
      <alignment/>
      <protection locked="0"/>
    </xf>
    <xf numFmtId="0" fontId="56" fillId="0" borderId="0" xfId="67" applyFont="1" applyFill="1" applyProtection="1">
      <alignment/>
      <protection locked="0"/>
    </xf>
    <xf numFmtId="0" fontId="9" fillId="34" borderId="0" xfId="67" applyFont="1" applyFill="1">
      <alignment/>
      <protection/>
    </xf>
    <xf numFmtId="0" fontId="9" fillId="34" borderId="0" xfId="67" applyFont="1" applyFill="1" applyAlignment="1">
      <alignment horizontal="left" indent="1"/>
      <protection/>
    </xf>
    <xf numFmtId="172" fontId="9" fillId="34" borderId="0" xfId="67" applyNumberFormat="1" applyFont="1" applyFill="1">
      <alignment/>
      <protection/>
    </xf>
    <xf numFmtId="0" fontId="56" fillId="0" borderId="0" xfId="67" applyFont="1">
      <alignment/>
      <protection/>
    </xf>
    <xf numFmtId="0" fontId="57" fillId="34" borderId="0" xfId="67" applyFont="1" applyFill="1" applyAlignment="1">
      <alignment horizontal="left" indent="1"/>
      <protection/>
    </xf>
    <xf numFmtId="0" fontId="39" fillId="34" borderId="0" xfId="67" applyFont="1" applyFill="1" applyBorder="1" applyAlignment="1">
      <alignment horizontal="center"/>
      <protection/>
    </xf>
    <xf numFmtId="49" fontId="39" fillId="34" borderId="27" xfId="67" applyNumberFormat="1" applyFont="1" applyFill="1" applyBorder="1" applyAlignment="1">
      <alignment horizontal="left" indent="1"/>
      <protection/>
    </xf>
    <xf numFmtId="174" fontId="9" fillId="2" borderId="28" xfId="51" applyNumberFormat="1" applyFont="1" applyFill="1" applyBorder="1" applyAlignment="1" applyProtection="1">
      <alignment vertical="top" wrapText="1"/>
      <protection locked="0"/>
    </xf>
    <xf numFmtId="7" fontId="9" fillId="34" borderId="0" xfId="67" applyNumberFormat="1" applyFont="1" applyFill="1" applyBorder="1">
      <alignment/>
      <protection/>
    </xf>
    <xf numFmtId="174" fontId="9" fillId="2" borderId="29" xfId="51" applyNumberFormat="1" applyFont="1" applyFill="1" applyBorder="1" applyAlignment="1" applyProtection="1">
      <alignment vertical="top" wrapText="1"/>
      <protection locked="0"/>
    </xf>
    <xf numFmtId="0" fontId="39" fillId="34" borderId="27" xfId="67" applyFont="1" applyFill="1" applyBorder="1" applyAlignment="1">
      <alignment horizontal="left" indent="1"/>
      <protection/>
    </xf>
    <xf numFmtId="0" fontId="9" fillId="34" borderId="0" xfId="67" applyFont="1" applyFill="1" applyBorder="1">
      <alignment/>
      <protection/>
    </xf>
    <xf numFmtId="49" fontId="39" fillId="34" borderId="30" xfId="67" applyNumberFormat="1" applyFont="1" applyFill="1" applyBorder="1" applyAlignment="1">
      <alignment horizontal="left" indent="1"/>
      <protection/>
    </xf>
    <xf numFmtId="174" fontId="9" fillId="2" borderId="31" xfId="51" applyNumberFormat="1" applyFont="1" applyFill="1" applyBorder="1" applyAlignment="1" applyProtection="1">
      <alignment vertical="top" wrapText="1"/>
      <protection locked="0"/>
    </xf>
    <xf numFmtId="172" fontId="9" fillId="34" borderId="0" xfId="67" applyNumberFormat="1" applyFont="1" applyFill="1" applyBorder="1">
      <alignment/>
      <protection/>
    </xf>
    <xf numFmtId="0" fontId="9" fillId="34" borderId="0" xfId="67" applyFont="1" applyFill="1" applyBorder="1" applyAlignment="1">
      <alignment horizontal="left" indent="1"/>
      <protection/>
    </xf>
    <xf numFmtId="0" fontId="57" fillId="34" borderId="0" xfId="67" applyFont="1" applyFill="1" applyBorder="1" applyAlignment="1">
      <alignment horizontal="left" indent="1"/>
      <protection/>
    </xf>
    <xf numFmtId="7" fontId="39" fillId="34" borderId="0" xfId="67" applyNumberFormat="1" applyFont="1" applyFill="1" applyBorder="1">
      <alignment/>
      <protection/>
    </xf>
    <xf numFmtId="49" fontId="39" fillId="34" borderId="0" xfId="67" applyNumberFormat="1" applyFont="1" applyFill="1" applyBorder="1" applyAlignment="1">
      <alignment horizontal="left" indent="1"/>
      <protection/>
    </xf>
    <xf numFmtId="0" fontId="39" fillId="34" borderId="0" xfId="67" applyFont="1" applyFill="1" applyBorder="1" applyAlignment="1">
      <alignment horizontal="left" indent="1"/>
      <protection/>
    </xf>
    <xf numFmtId="0" fontId="39" fillId="34" borderId="32" xfId="67" applyFont="1" applyFill="1" applyBorder="1" applyAlignment="1">
      <alignment horizontal="left" indent="1"/>
      <protection/>
    </xf>
    <xf numFmtId="0" fontId="39" fillId="34" borderId="30" xfId="67" applyFont="1" applyFill="1" applyBorder="1" applyAlignment="1">
      <alignment horizontal="left" indent="1"/>
      <protection/>
    </xf>
    <xf numFmtId="0" fontId="25" fillId="0" borderId="0" xfId="71" applyFont="1" applyFill="1" applyAlignment="1">
      <alignment vertical="center"/>
      <protection/>
    </xf>
    <xf numFmtId="0" fontId="25" fillId="2" borderId="0" xfId="71" applyFont="1" applyFill="1" applyBorder="1" applyAlignment="1">
      <alignment vertical="center"/>
      <protection/>
    </xf>
    <xf numFmtId="0" fontId="2" fillId="34" borderId="0" xfId="71" applyFont="1" applyFill="1" applyBorder="1" applyAlignment="1">
      <alignment vertical="center"/>
      <protection/>
    </xf>
    <xf numFmtId="0" fontId="6" fillId="34" borderId="0" xfId="56" applyFont="1" applyFill="1" applyAlignment="1" applyProtection="1">
      <alignment horizontal="center" vertical="center"/>
      <protection/>
    </xf>
    <xf numFmtId="0" fontId="6" fillId="0" borderId="0" xfId="56" applyFont="1" applyFill="1" applyAlignment="1" applyProtection="1">
      <alignment horizontal="center" vertical="center"/>
      <protection/>
    </xf>
    <xf numFmtId="0" fontId="25" fillId="0" borderId="0" xfId="71" applyFont="1" applyAlignment="1">
      <alignment vertical="center"/>
      <protection/>
    </xf>
    <xf numFmtId="0" fontId="64" fillId="34" borderId="0" xfId="56" applyFont="1" applyFill="1" applyAlignment="1" applyProtection="1">
      <alignment horizontal="right" vertical="center"/>
      <protection/>
    </xf>
    <xf numFmtId="0" fontId="9" fillId="0" borderId="0" xfId="69" applyFont="1" applyAlignment="1" applyProtection="1">
      <alignment horizontal="left" vertical="center"/>
      <protection/>
    </xf>
    <xf numFmtId="0" fontId="13" fillId="0" borderId="0" xfId="67" applyFill="1" applyAlignment="1" applyProtection="1">
      <alignment horizontal="left" vertical="center"/>
      <protection/>
    </xf>
    <xf numFmtId="0" fontId="9" fillId="2" borderId="26" xfId="67" applyFont="1" applyFill="1" applyBorder="1" applyAlignment="1" applyProtection="1">
      <alignment horizontal="right" vertical="center" wrapText="1"/>
      <protection locked="0"/>
    </xf>
    <xf numFmtId="0" fontId="1"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2" xfId="0" applyBorder="1" applyAlignment="1" applyProtection="1">
      <alignment horizontal="left" vertical="center"/>
      <protection/>
    </xf>
    <xf numFmtId="0" fontId="36" fillId="0" borderId="0" xfId="68" applyFont="1" applyAlignment="1">
      <alignment horizontal="right"/>
      <protection/>
    </xf>
    <xf numFmtId="0" fontId="0" fillId="0" borderId="0" xfId="0" applyAlignment="1">
      <alignment horizontal="right"/>
    </xf>
    <xf numFmtId="0" fontId="6" fillId="34" borderId="0" xfId="56" applyFont="1" applyFill="1" applyBorder="1" applyAlignment="1" applyProtection="1">
      <alignment vertical="center"/>
      <protection/>
    </xf>
    <xf numFmtId="0" fontId="6" fillId="34" borderId="0" xfId="56" applyFont="1" applyFill="1" applyBorder="1" applyAlignment="1" applyProtection="1">
      <alignment horizontal="left" vertical="center"/>
      <protection/>
    </xf>
    <xf numFmtId="0" fontId="6" fillId="34" borderId="0" xfId="68" applyFont="1" applyFill="1" applyBorder="1" applyAlignment="1">
      <alignment horizontal="left" vertical="center"/>
      <protection/>
    </xf>
    <xf numFmtId="0" fontId="7" fillId="34" borderId="0" xfId="56" applyFill="1" applyBorder="1" applyAlignment="1" applyProtection="1">
      <alignment horizontal="left" vertical="center"/>
      <protection/>
    </xf>
    <xf numFmtId="0" fontId="6" fillId="34" borderId="0" xfId="68" applyFont="1" applyFill="1" applyBorder="1" applyAlignment="1">
      <alignment vertical="center"/>
      <protection/>
    </xf>
    <xf numFmtId="0" fontId="7" fillId="34" borderId="0" xfId="56" applyFill="1" applyBorder="1" applyAlignment="1" applyProtection="1">
      <alignment vertical="center"/>
      <protection/>
    </xf>
    <xf numFmtId="0" fontId="5" fillId="34" borderId="0" xfId="68" applyFont="1" applyFill="1" applyBorder="1" applyAlignment="1">
      <alignment vertical="top" wrapText="1"/>
      <protection/>
    </xf>
    <xf numFmtId="0" fontId="0" fillId="0" borderId="0" xfId="0" applyAlignment="1">
      <alignment vertical="top" wrapText="1"/>
    </xf>
    <xf numFmtId="0" fontId="0" fillId="34" borderId="10" xfId="68" applyFont="1" applyFill="1" applyBorder="1" applyAlignment="1">
      <alignment horizontal="left" vertical="center" indent="1"/>
      <protection/>
    </xf>
    <xf numFmtId="0" fontId="1" fillId="0" borderId="0" xfId="69" applyFont="1" applyFill="1" applyBorder="1" applyAlignment="1" applyProtection="1">
      <alignment horizontal="left" vertical="center"/>
      <protection/>
    </xf>
    <xf numFmtId="0" fontId="0" fillId="0" borderId="0" xfId="0" applyAlignment="1" applyProtection="1">
      <alignment horizontal="left" vertical="center"/>
      <protection/>
    </xf>
    <xf numFmtId="0" fontId="9" fillId="34" borderId="0" xfId="69" applyFont="1" applyFill="1" applyAlignment="1">
      <alignment vertical="top" wrapText="1"/>
      <protection/>
    </xf>
    <xf numFmtId="0" fontId="6" fillId="34" borderId="0" xfId="69" applyFont="1" applyFill="1" applyAlignment="1">
      <alignment/>
      <protection/>
    </xf>
    <xf numFmtId="0" fontId="9" fillId="34" borderId="0" xfId="69" applyNumberFormat="1" applyFont="1" applyFill="1" applyAlignment="1">
      <alignment vertical="top" wrapText="1"/>
      <protection/>
    </xf>
    <xf numFmtId="0" fontId="9" fillId="34" borderId="0" xfId="69" applyFont="1" applyFill="1" applyAlignment="1">
      <alignment horizontal="left" vertical="top" wrapText="1"/>
      <protection/>
    </xf>
    <xf numFmtId="0" fontId="9" fillId="34" borderId="33" xfId="69" applyNumberFormat="1" applyFont="1" applyFill="1" applyBorder="1" applyAlignment="1">
      <alignment horizontal="left" vertical="top"/>
      <protection/>
    </xf>
    <xf numFmtId="0" fontId="38" fillId="34" borderId="0" xfId="69" applyFont="1" applyFill="1" applyAlignment="1">
      <alignment horizontal="left" vertical="center" indent="2"/>
      <protection/>
    </xf>
    <xf numFmtId="0" fontId="41" fillId="34" borderId="0" xfId="69" applyFont="1" applyFill="1" applyAlignment="1">
      <alignment horizontal="left" vertical="center" indent="2"/>
      <protection/>
    </xf>
    <xf numFmtId="0" fontId="1" fillId="0" borderId="0" xfId="67" applyFont="1" applyBorder="1" applyAlignment="1" applyProtection="1">
      <alignment horizontal="left" vertical="center"/>
      <protection/>
    </xf>
    <xf numFmtId="0" fontId="39" fillId="34" borderId="32" xfId="67" applyFont="1" applyFill="1" applyBorder="1" applyAlignment="1">
      <alignment horizontal="center" vertical="center"/>
      <protection/>
    </xf>
    <xf numFmtId="0" fontId="39" fillId="34" borderId="34" xfId="67" applyFont="1" applyFill="1" applyBorder="1" applyAlignment="1">
      <alignment horizontal="center" vertical="center"/>
      <protection/>
    </xf>
    <xf numFmtId="0" fontId="39" fillId="34" borderId="20" xfId="67" applyFont="1" applyFill="1" applyBorder="1" applyAlignment="1">
      <alignment horizontal="left" vertical="top" wrapText="1"/>
      <protection/>
    </xf>
    <xf numFmtId="0" fontId="9" fillId="34" borderId="0" xfId="0" applyFont="1" applyFill="1" applyAlignment="1">
      <alignment horizontal="left" vertical="top" wrapText="1"/>
    </xf>
    <xf numFmtId="0" fontId="9" fillId="34" borderId="16" xfId="0" applyFont="1" applyFill="1" applyBorder="1" applyAlignment="1">
      <alignment horizontal="left" vertical="top" wrapText="1"/>
    </xf>
    <xf numFmtId="0" fontId="9" fillId="34" borderId="20" xfId="0" applyFont="1" applyFill="1" applyBorder="1" applyAlignment="1">
      <alignment horizontal="left" vertical="top" wrapText="1"/>
    </xf>
    <xf numFmtId="0" fontId="1" fillId="0" borderId="0" xfId="68" applyFont="1" applyFill="1" applyBorder="1" applyAlignment="1">
      <alignment horizontal="left" vertical="center"/>
      <protection/>
    </xf>
    <xf numFmtId="0" fontId="0" fillId="0" borderId="0" xfId="0" applyAlignment="1">
      <alignment vertical="center"/>
    </xf>
    <xf numFmtId="0" fontId="0" fillId="0" borderId="22" xfId="0" applyBorder="1" applyAlignment="1">
      <alignment vertical="center"/>
    </xf>
  </cellXfs>
  <cellStyles count="74">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Euro_983803" xfId="51"/>
    <cellStyle name="Gut" xfId="52"/>
    <cellStyle name="Hyperlink_Hilfe" xfId="53"/>
    <cellStyle name="Comma" xfId="54"/>
    <cellStyle name="Kopfzeile" xfId="55"/>
    <cellStyle name="Hyperlink" xfId="56"/>
    <cellStyle name="Muster 1" xfId="57"/>
    <cellStyle name="Neutral" xfId="58"/>
    <cellStyle name="Notiz" xfId="59"/>
    <cellStyle name="Percent" xfId="60"/>
    <cellStyle name="Schlecht" xfId="61"/>
    <cellStyle name="Standard Diagramm fett" xfId="62"/>
    <cellStyle name="Standard fett" xfId="63"/>
    <cellStyle name="Standard fett Zeilenfall" xfId="64"/>
    <cellStyle name="Standard fett_1337288" xfId="65"/>
    <cellStyle name="Standard Zeilenfall" xfId="66"/>
    <cellStyle name="Standard_983803" xfId="67"/>
    <cellStyle name="Standard_FormatVorlage" xfId="68"/>
    <cellStyle name="Standard_FormatVorlage_Hilfe" xfId="69"/>
    <cellStyle name="Standard_Hilfe" xfId="70"/>
    <cellStyle name="Standard_Muster" xfId="71"/>
    <cellStyle name="Standard_TestExcelschutz_v_1" xfId="72"/>
    <cellStyle name="Titel" xfId="73"/>
    <cellStyle name="Überschrift" xfId="74"/>
    <cellStyle name="Überschrift 1" xfId="75"/>
    <cellStyle name="Überschrift 2" xfId="76"/>
    <cellStyle name="Überschrift 2 Diagramm" xfId="77"/>
    <cellStyle name="Überschrift 3" xfId="78"/>
    <cellStyle name="Überschrift 3 Diagramm" xfId="79"/>
    <cellStyle name="Überschrift 4" xfId="80"/>
    <cellStyle name="Undefiniert" xfId="81"/>
    <cellStyle name="Verknüpfte Zelle" xfId="82"/>
    <cellStyle name="Currency" xfId="83"/>
    <cellStyle name="Currency [0]" xfId="84"/>
    <cellStyle name="Warnender Text" xfId="85"/>
    <cellStyle name="Windings" xfId="86"/>
    <cellStyle name="Zelle überprüfen"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Users\wisslerS\Documents\TEMP\Relaunch_Werkzeuge_Tools\2022_Tools_Upload\Vorlagen\Lexware_LOGO_1.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file://C:\Users\wisslerS\Documents\TEMP\Relaunch_Werkzeuge_Tools\2022_Tools_Upload\Vorlagen\Lexware_LOGO_1.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Users\wisslerS\Documents\TEMP\Relaunch_Werkzeuge_Tools\2022_Tools_Upload\Vorlagen\Lexware_LOGO_1.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Users\wisslerS\Documents\TEMP\Relaunch_Werkzeuge_Tools\2022_Tools_Upload\Vorlagen\Lexware_LOGO_1.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jpeg" /><Relationship Id="rId9" Type="http://schemas.openxmlformats.org/officeDocument/2006/relationships/image" Target="../media/image17.png" /><Relationship Id="rId10" Type="http://schemas.openxmlformats.org/officeDocument/2006/relationships/image" Target="../media/image18.png" /><Relationship Id="rId1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28</xdr:row>
      <xdr:rowOff>0</xdr:rowOff>
    </xdr:from>
    <xdr:to>
      <xdr:col>7</xdr:col>
      <xdr:colOff>552450</xdr:colOff>
      <xdr:row>29</xdr:row>
      <xdr:rowOff>66675</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8153400" y="5362575"/>
          <a:ext cx="238125" cy="247650"/>
        </a:xfrm>
        <a:prstGeom prst="rect">
          <a:avLst/>
        </a:prstGeom>
        <a:noFill/>
        <a:ln w="9525" cmpd="sng">
          <a:noFill/>
        </a:ln>
      </xdr:spPr>
    </xdr:pic>
    <xdr:clientData/>
  </xdr:twoCellAnchor>
  <xdr:twoCellAnchor>
    <xdr:from>
      <xdr:col>2</xdr:col>
      <xdr:colOff>485775</xdr:colOff>
      <xdr:row>32</xdr:row>
      <xdr:rowOff>66675</xdr:rowOff>
    </xdr:from>
    <xdr:to>
      <xdr:col>9</xdr:col>
      <xdr:colOff>0</xdr:colOff>
      <xdr:row>51</xdr:row>
      <xdr:rowOff>114300</xdr:rowOff>
    </xdr:to>
    <xdr:sp>
      <xdr:nvSpPr>
        <xdr:cNvPr id="2" name="TextMakro" hidden="1"/>
        <xdr:cNvSpPr txBox="1">
          <a:spLocks noChangeArrowheads="1"/>
        </xdr:cNvSpPr>
      </xdr:nvSpPr>
      <xdr:spPr>
        <a:xfrm>
          <a:off x="714375" y="6096000"/>
          <a:ext cx="9620250" cy="3124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Verdana"/>
              <a:ea typeface="Verdana"/>
              <a:cs typeface="Verdana"/>
            </a:rPr>
            <a:t>Hinweis:
</a:t>
          </a:r>
          <a:r>
            <a:rPr lang="en-US" cap="none" sz="1000" b="0" i="0" u="none" baseline="0">
              <a:solidFill>
                <a:srgbClr val="000000"/>
              </a:solidFill>
              <a:latin typeface="Verdana"/>
              <a:ea typeface="Verdana"/>
              <a:cs typeface="Verdana"/>
            </a:rPr>
            <a:t>Sie haben das Tool geöffnet, ohne die Makros zu aktivieren. Für die Nutzung dieses Tools müssen Sie diese aktivieren. Bitte gehen Sie dazu wie folgt vor: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r>
            <a:rPr lang="en-US" cap="none" sz="1000" b="0" i="0" u="none" baseline="0">
              <a:solidFill>
                <a:srgbClr val="000000"/>
              </a:solidFill>
              <a:latin typeface="Verdana"/>
              <a:ea typeface="Verdana"/>
              <a:cs typeface="Verdana"/>
            </a:rPr>
            <a:t>
</a:t>
          </a:r>
        </a:p>
      </xdr:txBody>
    </xdr:sp>
    <xdr:clientData/>
  </xdr:twoCellAnchor>
  <xdr:twoCellAnchor editAs="oneCell">
    <xdr:from>
      <xdr:col>8</xdr:col>
      <xdr:colOff>190500</xdr:colOff>
      <xdr:row>0</xdr:row>
      <xdr:rowOff>114300</xdr:rowOff>
    </xdr:from>
    <xdr:to>
      <xdr:col>10</xdr:col>
      <xdr:colOff>123825</xdr:colOff>
      <xdr:row>2</xdr:row>
      <xdr:rowOff>133350</xdr:rowOff>
    </xdr:to>
    <xdr:pic>
      <xdr:nvPicPr>
        <xdr:cNvPr id="3" name="ALogo"/>
        <xdr:cNvPicPr preferRelativeResize="1">
          <a:picLocks noChangeAspect="1"/>
        </xdr:cNvPicPr>
      </xdr:nvPicPr>
      <xdr:blipFill>
        <a:blip r:link="rId2"/>
        <a:stretch>
          <a:fillRect/>
        </a:stretch>
      </xdr:blipFill>
      <xdr:spPr>
        <a:xfrm>
          <a:off x="9925050" y="114300"/>
          <a:ext cx="19145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22</xdr:row>
      <xdr:rowOff>19050</xdr:rowOff>
    </xdr:from>
    <xdr:to>
      <xdr:col>11</xdr:col>
      <xdr:colOff>123825</xdr:colOff>
      <xdr:row>23</xdr:row>
      <xdr:rowOff>2876550</xdr:rowOff>
    </xdr:to>
    <xdr:pic>
      <xdr:nvPicPr>
        <xdr:cNvPr id="1" name="Picture 22"/>
        <xdr:cNvPicPr preferRelativeResize="1">
          <a:picLocks noChangeAspect="1"/>
        </xdr:cNvPicPr>
      </xdr:nvPicPr>
      <xdr:blipFill>
        <a:blip r:embed="rId1"/>
        <a:stretch>
          <a:fillRect/>
        </a:stretch>
      </xdr:blipFill>
      <xdr:spPr>
        <a:xfrm>
          <a:off x="523875" y="5895975"/>
          <a:ext cx="6781800" cy="5867400"/>
        </a:xfrm>
        <a:prstGeom prst="rect">
          <a:avLst/>
        </a:prstGeom>
        <a:noFill/>
        <a:ln w="0" cmpd="sng">
          <a:solidFill>
            <a:srgbClr val="666666"/>
          </a:solidFill>
          <a:headEnd type="none"/>
          <a:tailEnd type="none"/>
        </a:ln>
      </xdr:spPr>
    </xdr:pic>
    <xdr:clientData/>
  </xdr:twoCellAnchor>
  <xdr:twoCellAnchor editAs="oneCell">
    <xdr:from>
      <xdr:col>3</xdr:col>
      <xdr:colOff>352425</xdr:colOff>
      <xdr:row>38</xdr:row>
      <xdr:rowOff>123825</xdr:rowOff>
    </xdr:from>
    <xdr:to>
      <xdr:col>13</xdr:col>
      <xdr:colOff>857250</xdr:colOff>
      <xdr:row>40</xdr:row>
      <xdr:rowOff>47625</xdr:rowOff>
    </xdr:to>
    <xdr:pic>
      <xdr:nvPicPr>
        <xdr:cNvPr id="2" name="Bild 1"/>
        <xdr:cNvPicPr preferRelativeResize="1">
          <a:picLocks noChangeAspect="1"/>
        </xdr:cNvPicPr>
      </xdr:nvPicPr>
      <xdr:blipFill>
        <a:blip r:embed="rId2"/>
        <a:stretch>
          <a:fillRect/>
        </a:stretch>
      </xdr:blipFill>
      <xdr:spPr>
        <a:xfrm>
          <a:off x="590550" y="16059150"/>
          <a:ext cx="9686925" cy="285750"/>
        </a:xfrm>
        <a:prstGeom prst="rect">
          <a:avLst/>
        </a:prstGeom>
        <a:noFill/>
        <a:ln w="1" cmpd="sng">
          <a:noFill/>
        </a:ln>
      </xdr:spPr>
    </xdr:pic>
    <xdr:clientData/>
  </xdr:twoCellAnchor>
  <xdr:twoCellAnchor editAs="oneCell">
    <xdr:from>
      <xdr:col>3</xdr:col>
      <xdr:colOff>76200</xdr:colOff>
      <xdr:row>45</xdr:row>
      <xdr:rowOff>133350</xdr:rowOff>
    </xdr:from>
    <xdr:to>
      <xdr:col>6</xdr:col>
      <xdr:colOff>485775</xdr:colOff>
      <xdr:row>52</xdr:row>
      <xdr:rowOff>9525</xdr:rowOff>
    </xdr:to>
    <xdr:pic>
      <xdr:nvPicPr>
        <xdr:cNvPr id="3" name="Picture 5"/>
        <xdr:cNvPicPr preferRelativeResize="1">
          <a:picLocks noChangeAspect="1"/>
        </xdr:cNvPicPr>
      </xdr:nvPicPr>
      <xdr:blipFill>
        <a:blip r:embed="rId3"/>
        <a:stretch>
          <a:fillRect/>
        </a:stretch>
      </xdr:blipFill>
      <xdr:spPr>
        <a:xfrm>
          <a:off x="314325" y="17868900"/>
          <a:ext cx="2838450" cy="1143000"/>
        </a:xfrm>
        <a:prstGeom prst="rect">
          <a:avLst/>
        </a:prstGeom>
        <a:noFill/>
        <a:ln w="1" cmpd="sng">
          <a:noFill/>
        </a:ln>
      </xdr:spPr>
    </xdr:pic>
    <xdr:clientData/>
  </xdr:twoCellAnchor>
  <xdr:twoCellAnchor editAs="oneCell">
    <xdr:from>
      <xdr:col>3</xdr:col>
      <xdr:colOff>66675</xdr:colOff>
      <xdr:row>71</xdr:row>
      <xdr:rowOff>95250</xdr:rowOff>
    </xdr:from>
    <xdr:to>
      <xdr:col>9</xdr:col>
      <xdr:colOff>1362075</xdr:colOff>
      <xdr:row>72</xdr:row>
      <xdr:rowOff>3867150</xdr:rowOff>
    </xdr:to>
    <xdr:pic>
      <xdr:nvPicPr>
        <xdr:cNvPr id="4" name="Picture 103"/>
        <xdr:cNvPicPr preferRelativeResize="1">
          <a:picLocks noChangeAspect="1"/>
        </xdr:cNvPicPr>
      </xdr:nvPicPr>
      <xdr:blipFill>
        <a:blip r:embed="rId4"/>
        <a:stretch>
          <a:fillRect/>
        </a:stretch>
      </xdr:blipFill>
      <xdr:spPr>
        <a:xfrm>
          <a:off x="304800" y="27089100"/>
          <a:ext cx="6010275" cy="3895725"/>
        </a:xfrm>
        <a:prstGeom prst="rect">
          <a:avLst/>
        </a:prstGeom>
        <a:noFill/>
        <a:ln w="1" cmpd="sng">
          <a:noFill/>
        </a:ln>
      </xdr:spPr>
    </xdr:pic>
    <xdr:clientData/>
  </xdr:twoCellAnchor>
  <xdr:twoCellAnchor editAs="oneCell">
    <xdr:from>
      <xdr:col>3</xdr:col>
      <xdr:colOff>0</xdr:colOff>
      <xdr:row>69</xdr:row>
      <xdr:rowOff>142875</xdr:rowOff>
    </xdr:from>
    <xdr:to>
      <xdr:col>9</xdr:col>
      <xdr:colOff>1304925</xdr:colOff>
      <xdr:row>69</xdr:row>
      <xdr:rowOff>4057650</xdr:rowOff>
    </xdr:to>
    <xdr:pic>
      <xdr:nvPicPr>
        <xdr:cNvPr id="5" name="Bild 7" descr="Kopf_Fußzeile"/>
        <xdr:cNvPicPr preferRelativeResize="1">
          <a:picLocks noChangeAspect="1"/>
        </xdr:cNvPicPr>
      </xdr:nvPicPr>
      <xdr:blipFill>
        <a:blip r:embed="rId5"/>
        <a:stretch>
          <a:fillRect/>
        </a:stretch>
      </xdr:blipFill>
      <xdr:spPr>
        <a:xfrm>
          <a:off x="238125" y="22602825"/>
          <a:ext cx="6019800" cy="3905250"/>
        </a:xfrm>
        <a:prstGeom prst="rect">
          <a:avLst/>
        </a:prstGeom>
        <a:noFill/>
        <a:ln w="9525" cmpd="sng">
          <a:noFill/>
        </a:ln>
      </xdr:spPr>
    </xdr:pic>
    <xdr:clientData/>
  </xdr:twoCellAnchor>
  <xdr:twoCellAnchor editAs="oneCell">
    <xdr:from>
      <xdr:col>12</xdr:col>
      <xdr:colOff>676275</xdr:colOff>
      <xdr:row>0</xdr:row>
      <xdr:rowOff>104775</xdr:rowOff>
    </xdr:from>
    <xdr:to>
      <xdr:col>15</xdr:col>
      <xdr:colOff>0</xdr:colOff>
      <xdr:row>2</xdr:row>
      <xdr:rowOff>142875</xdr:rowOff>
    </xdr:to>
    <xdr:pic>
      <xdr:nvPicPr>
        <xdr:cNvPr id="6" name="ALogo"/>
        <xdr:cNvPicPr preferRelativeResize="1">
          <a:picLocks noChangeAspect="1"/>
        </xdr:cNvPicPr>
      </xdr:nvPicPr>
      <xdr:blipFill>
        <a:blip r:link="rId6"/>
        <a:stretch>
          <a:fillRect/>
        </a:stretch>
      </xdr:blipFill>
      <xdr:spPr>
        <a:xfrm>
          <a:off x="8620125" y="104775"/>
          <a:ext cx="19145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1190625</xdr:colOff>
      <xdr:row>0</xdr:row>
      <xdr:rowOff>85725</xdr:rowOff>
    </xdr:from>
    <xdr:to>
      <xdr:col>8</xdr:col>
      <xdr:colOff>66675</xdr:colOff>
      <xdr:row>2</xdr:row>
      <xdr:rowOff>152400</xdr:rowOff>
    </xdr:to>
    <xdr:pic>
      <xdr:nvPicPr>
        <xdr:cNvPr id="1" name="ALogo"/>
        <xdr:cNvPicPr preferRelativeResize="1">
          <a:picLocks noChangeAspect="1"/>
        </xdr:cNvPicPr>
      </xdr:nvPicPr>
      <xdr:blipFill>
        <a:blip r:link="rId1"/>
        <a:stretch>
          <a:fillRect/>
        </a:stretch>
      </xdr:blipFill>
      <xdr:spPr>
        <a:xfrm>
          <a:off x="5934075" y="85725"/>
          <a:ext cx="20669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1914525</xdr:colOff>
      <xdr:row>0</xdr:row>
      <xdr:rowOff>114300</xdr:rowOff>
    </xdr:from>
    <xdr:to>
      <xdr:col>9</xdr:col>
      <xdr:colOff>66675</xdr:colOff>
      <xdr:row>2</xdr:row>
      <xdr:rowOff>152400</xdr:rowOff>
    </xdr:to>
    <xdr:pic>
      <xdr:nvPicPr>
        <xdr:cNvPr id="1" name="ALogo"/>
        <xdr:cNvPicPr preferRelativeResize="1">
          <a:picLocks noChangeAspect="1"/>
        </xdr:cNvPicPr>
      </xdr:nvPicPr>
      <xdr:blipFill>
        <a:blip r:link="rId1"/>
        <a:stretch>
          <a:fillRect/>
        </a:stretch>
      </xdr:blipFill>
      <xdr:spPr>
        <a:xfrm>
          <a:off x="5143500" y="114300"/>
          <a:ext cx="19050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371475</xdr:colOff>
      <xdr:row>3</xdr:row>
      <xdr:rowOff>95250</xdr:rowOff>
    </xdr:to>
    <xdr:pic>
      <xdr:nvPicPr>
        <xdr:cNvPr id="1" name="Picture 1" descr="haufelogo_neu"/>
        <xdr:cNvPicPr preferRelativeResize="1">
          <a:picLocks noChangeAspect="1"/>
        </xdr:cNvPicPr>
      </xdr:nvPicPr>
      <xdr:blipFill>
        <a:blip r:embed="rId1"/>
        <a:stretch>
          <a:fillRect/>
        </a:stretch>
      </xdr:blipFill>
      <xdr:spPr>
        <a:xfrm>
          <a:off x="0" y="0"/>
          <a:ext cx="418147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0</xdr:row>
      <xdr:rowOff>0</xdr:rowOff>
    </xdr:from>
    <xdr:to>
      <xdr:col>9</xdr:col>
      <xdr:colOff>9525</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4371975" y="0"/>
          <a:ext cx="418147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752475</xdr:colOff>
      <xdr:row>10</xdr:row>
      <xdr:rowOff>133350</xdr:rowOff>
    </xdr:from>
    <xdr:to>
      <xdr:col>2</xdr:col>
      <xdr:colOff>142875</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62000" y="1752600"/>
          <a:ext cx="152400" cy="152400"/>
        </a:xfrm>
        <a:prstGeom prst="rect">
          <a:avLst/>
        </a:prstGeom>
        <a:noFill/>
        <a:ln w="9525" cmpd="sng">
          <a:noFill/>
        </a:ln>
      </xdr:spPr>
    </xdr:pic>
    <xdr:clientData/>
  </xdr:twoCellAnchor>
  <xdr:twoCellAnchor editAs="oneCell">
    <xdr:from>
      <xdr:col>3</xdr:col>
      <xdr:colOff>66675</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600200" y="1943100"/>
          <a:ext cx="161925"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8" name="Picture 11"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2"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0" name="Picture 13"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1" name="Picture 14"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2" name="Picture 15"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3" name="Picture 16"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4" name="Picture 17"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2</xdr:col>
      <xdr:colOff>752475</xdr:colOff>
      <xdr:row>13</xdr:row>
      <xdr:rowOff>66675</xdr:rowOff>
    </xdr:to>
    <xdr:pic>
      <xdr:nvPicPr>
        <xdr:cNvPr id="15" name="Picture 18" descr="Fächer"/>
        <xdr:cNvPicPr preferRelativeResize="1">
          <a:picLocks noChangeAspect="1"/>
        </xdr:cNvPicPr>
      </xdr:nvPicPr>
      <xdr:blipFill>
        <a:blip r:embed="rId10"/>
        <a:stretch>
          <a:fillRect/>
        </a:stretch>
      </xdr:blipFill>
      <xdr:spPr>
        <a:xfrm>
          <a:off x="0" y="647700"/>
          <a:ext cx="1524000" cy="1524000"/>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6" name="Picture 19"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0</xdr:row>
      <xdr:rowOff>0</xdr:rowOff>
    </xdr:from>
    <xdr:to>
      <xdr:col>6</xdr:col>
      <xdr:colOff>361950</xdr:colOff>
      <xdr:row>3</xdr:row>
      <xdr:rowOff>95250</xdr:rowOff>
    </xdr:to>
    <xdr:pic>
      <xdr:nvPicPr>
        <xdr:cNvPr id="17" name="Picture 196" descr="haufelogo_neu"/>
        <xdr:cNvPicPr preferRelativeResize="1">
          <a:picLocks noChangeAspect="1"/>
        </xdr:cNvPicPr>
      </xdr:nvPicPr>
      <xdr:blipFill>
        <a:blip r:embed="rId11"/>
        <a:stretch>
          <a:fillRect/>
        </a:stretch>
      </xdr:blipFill>
      <xdr:spPr>
        <a:xfrm>
          <a:off x="0" y="0"/>
          <a:ext cx="4181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dimension ref="A1:O29"/>
  <sheetViews>
    <sheetView showGridLines="0" showRowColHeaders="0" tabSelected="1" zoomScale="85" zoomScaleNormal="85" zoomScalePageLayoutView="0" workbookViewId="0" topLeftCell="A1">
      <selection activeCell="E36" sqref="E36"/>
    </sheetView>
  </sheetViews>
  <sheetFormatPr defaultColWidth="10.00390625" defaultRowHeight="12.75"/>
  <cols>
    <col min="1" max="1" width="1.12109375" style="92" customWidth="1"/>
    <col min="2" max="2" width="1.875" style="92" customWidth="1"/>
    <col min="3" max="3" width="10.00390625" style="89" customWidth="1"/>
    <col min="4" max="4" width="10.00390625" style="1" customWidth="1"/>
    <col min="5" max="5" width="24.375" style="1" customWidth="1"/>
    <col min="6" max="6" width="19.50390625" style="1" customWidth="1"/>
    <col min="7" max="7" width="36.00390625" style="1" customWidth="1"/>
    <col min="8" max="8" width="24.875" style="1" customWidth="1"/>
    <col min="9" max="9" width="7.875" style="1" customWidth="1"/>
    <col min="10" max="10" width="18.125" style="1" customWidth="1"/>
    <col min="11" max="11" width="1.875" style="1" customWidth="1"/>
    <col min="12" max="12" width="0.875" style="1" customWidth="1"/>
    <col min="13" max="16384" width="10.00390625" style="1" customWidth="1"/>
  </cols>
  <sheetData>
    <row r="1" spans="2:11" ht="12.75">
      <c r="B1" s="235" t="s">
        <v>54</v>
      </c>
      <c r="C1" s="236"/>
      <c r="D1" s="236"/>
      <c r="E1" s="236"/>
      <c r="F1" s="236"/>
      <c r="G1" s="236"/>
      <c r="H1" s="236"/>
      <c r="I1" s="236"/>
      <c r="J1" s="236"/>
      <c r="K1" s="236"/>
    </row>
    <row r="2" spans="2:11" ht="12.75">
      <c r="B2" s="236"/>
      <c r="C2" s="236"/>
      <c r="D2" s="236"/>
      <c r="E2" s="236"/>
      <c r="F2" s="236"/>
      <c r="G2" s="236"/>
      <c r="H2" s="236"/>
      <c r="I2" s="236"/>
      <c r="J2" s="236"/>
      <c r="K2" s="236"/>
    </row>
    <row r="3" spans="2:11" ht="12.75">
      <c r="B3" s="236"/>
      <c r="C3" s="236"/>
      <c r="D3" s="236"/>
      <c r="E3" s="236"/>
      <c r="F3" s="236"/>
      <c r="G3" s="236"/>
      <c r="H3" s="236"/>
      <c r="I3" s="236"/>
      <c r="J3" s="236"/>
      <c r="K3" s="236"/>
    </row>
    <row r="4" spans="2:11" ht="9.75" customHeight="1">
      <c r="B4" s="237"/>
      <c r="C4" s="237"/>
      <c r="D4" s="237"/>
      <c r="E4" s="237"/>
      <c r="F4" s="237"/>
      <c r="G4" s="237"/>
      <c r="H4" s="237"/>
      <c r="I4" s="237"/>
      <c r="J4" s="237"/>
      <c r="K4" s="237"/>
    </row>
    <row r="5" spans="3:13" ht="5.25" customHeight="1">
      <c r="C5" s="84"/>
      <c r="D5" s="2"/>
      <c r="E5" s="2"/>
      <c r="F5" s="2"/>
      <c r="G5" s="2"/>
      <c r="H5" s="2"/>
      <c r="I5" s="2"/>
      <c r="J5" s="2"/>
      <c r="K5" s="2"/>
      <c r="M5" s="16"/>
    </row>
    <row r="6" spans="2:11" ht="12" customHeight="1">
      <c r="B6" s="3"/>
      <c r="C6" s="85"/>
      <c r="D6" s="3"/>
      <c r="E6" s="3"/>
      <c r="F6" s="3"/>
      <c r="G6" s="3"/>
      <c r="H6" s="3"/>
      <c r="I6" s="3"/>
      <c r="J6" s="3"/>
      <c r="K6" s="3"/>
    </row>
    <row r="7" spans="2:11" ht="18.75" customHeight="1">
      <c r="B7" s="3"/>
      <c r="C7" s="86" t="str">
        <f>B1</f>
        <v>Unternehmenskennzahlen zur Rating-Vorbereitung</v>
      </c>
      <c r="D7" s="3"/>
      <c r="E7" s="3"/>
      <c r="F7" s="3"/>
      <c r="G7" s="3"/>
      <c r="H7" s="3"/>
      <c r="I7" s="3"/>
      <c r="J7" s="3"/>
      <c r="K7" s="3"/>
    </row>
    <row r="8" spans="2:11" ht="21" customHeight="1">
      <c r="B8" s="3"/>
      <c r="C8" s="87"/>
      <c r="D8" s="4"/>
      <c r="E8" s="4"/>
      <c r="F8" s="4"/>
      <c r="G8" s="4"/>
      <c r="H8" s="4"/>
      <c r="I8" s="4"/>
      <c r="J8" s="4"/>
      <c r="K8" s="4"/>
    </row>
    <row r="9" spans="2:11" ht="12.75" customHeight="1">
      <c r="B9" s="3"/>
      <c r="C9" s="88"/>
      <c r="D9" s="5"/>
      <c r="E9" s="5"/>
      <c r="F9" s="5"/>
      <c r="G9" s="5"/>
      <c r="H9" s="5"/>
      <c r="I9" s="5"/>
      <c r="J9" s="5"/>
      <c r="K9" s="5"/>
    </row>
    <row r="10" spans="2:15" ht="75" customHeight="1">
      <c r="B10" s="3"/>
      <c r="C10" s="246" t="s">
        <v>53</v>
      </c>
      <c r="D10" s="247"/>
      <c r="E10" s="247"/>
      <c r="F10" s="247"/>
      <c r="G10" s="247"/>
      <c r="H10" s="247"/>
      <c r="I10" s="247"/>
      <c r="J10" s="247"/>
      <c r="K10" s="74"/>
      <c r="N10"/>
      <c r="O10" s="52"/>
    </row>
    <row r="11" spans="2:11" ht="19.5" customHeight="1">
      <c r="B11" s="3"/>
      <c r="C11" s="95" t="s">
        <v>28</v>
      </c>
      <c r="D11" s="95"/>
      <c r="E11" s="95"/>
      <c r="F11" s="3"/>
      <c r="G11" s="241" t="s">
        <v>143</v>
      </c>
      <c r="H11" s="242"/>
      <c r="I11" s="3"/>
      <c r="J11" s="3"/>
      <c r="K11" s="3"/>
    </row>
    <row r="12" spans="1:11" s="6" customFormat="1" ht="19.5" customHeight="1">
      <c r="A12" s="93"/>
      <c r="B12" s="7"/>
      <c r="C12" s="240" t="s">
        <v>142</v>
      </c>
      <c r="D12" s="240"/>
      <c r="E12" s="240"/>
      <c r="F12" s="90"/>
      <c r="G12" s="241"/>
      <c r="H12" s="242"/>
      <c r="I12" s="90"/>
      <c r="J12" s="244"/>
      <c r="K12" s="244"/>
    </row>
    <row r="13" spans="1:11" s="6" customFormat="1" ht="19.5" customHeight="1">
      <c r="A13" s="93"/>
      <c r="B13" s="7"/>
      <c r="C13" s="240"/>
      <c r="D13" s="240"/>
      <c r="E13" s="240"/>
      <c r="F13" s="90"/>
      <c r="G13" s="241"/>
      <c r="H13" s="242"/>
      <c r="I13" s="90"/>
      <c r="J13" s="244"/>
      <c r="K13" s="244"/>
    </row>
    <row r="14" spans="1:11" s="6" customFormat="1" ht="19.5" customHeight="1">
      <c r="A14" s="93"/>
      <c r="B14" s="7"/>
      <c r="C14" s="240"/>
      <c r="D14" s="245"/>
      <c r="E14" s="245"/>
      <c r="F14" s="90"/>
      <c r="G14" s="241"/>
      <c r="H14" s="243"/>
      <c r="I14" s="90"/>
      <c r="J14" s="91"/>
      <c r="K14" s="7"/>
    </row>
    <row r="15" spans="1:11" s="6" customFormat="1" ht="19.5" customHeight="1">
      <c r="A15" s="93"/>
      <c r="B15" s="7"/>
      <c r="C15" s="240"/>
      <c r="D15" s="240"/>
      <c r="E15" s="240"/>
      <c r="F15" s="8"/>
      <c r="G15" s="241"/>
      <c r="H15" s="243"/>
      <c r="I15" s="91"/>
      <c r="J15" s="91"/>
      <c r="K15" s="7"/>
    </row>
    <row r="16" spans="2:11" ht="19.5" customHeight="1">
      <c r="B16" s="3"/>
      <c r="C16" s="240"/>
      <c r="D16" s="240"/>
      <c r="E16" s="240"/>
      <c r="F16" s="8"/>
      <c r="G16" s="241"/>
      <c r="H16" s="242"/>
      <c r="I16" s="91"/>
      <c r="J16" s="91"/>
      <c r="K16" s="7"/>
    </row>
    <row r="17" spans="2:11" ht="19.5" customHeight="1">
      <c r="B17" s="3"/>
      <c r="C17" s="240"/>
      <c r="D17" s="240"/>
      <c r="E17" s="240"/>
      <c r="F17" s="8"/>
      <c r="G17" s="242"/>
      <c r="H17" s="242"/>
      <c r="I17" s="91"/>
      <c r="J17" s="91"/>
      <c r="K17" s="7"/>
    </row>
    <row r="18" spans="2:11" ht="19.5" customHeight="1">
      <c r="B18" s="3"/>
      <c r="C18" s="240"/>
      <c r="D18" s="240"/>
      <c r="E18" s="240"/>
      <c r="F18" s="8"/>
      <c r="G18" s="242"/>
      <c r="H18" s="242"/>
      <c r="I18" s="91"/>
      <c r="J18" s="91"/>
      <c r="K18" s="7"/>
    </row>
    <row r="19" spans="2:11" ht="19.5" customHeight="1">
      <c r="B19" s="3"/>
      <c r="C19" s="240"/>
      <c r="D19" s="240"/>
      <c r="E19" s="240"/>
      <c r="F19" s="8"/>
      <c r="G19" s="244"/>
      <c r="H19" s="244"/>
      <c r="I19" s="91"/>
      <c r="J19" s="91"/>
      <c r="K19" s="7"/>
    </row>
    <row r="20" spans="1:11" ht="19.5" customHeight="1">
      <c r="A20" s="93"/>
      <c r="B20" s="7"/>
      <c r="C20" s="240"/>
      <c r="D20" s="240"/>
      <c r="E20" s="240"/>
      <c r="F20" s="8"/>
      <c r="G20" s="244"/>
      <c r="H20" s="244"/>
      <c r="I20" s="91"/>
      <c r="J20" s="91"/>
      <c r="K20" s="7"/>
    </row>
    <row r="21" spans="1:11" ht="19.5" customHeight="1" thickBot="1">
      <c r="A21" s="94"/>
      <c r="B21" s="9"/>
      <c r="C21" s="248"/>
      <c r="D21" s="248"/>
      <c r="E21" s="248"/>
      <c r="F21" s="9"/>
      <c r="G21" s="248"/>
      <c r="H21" s="248"/>
      <c r="I21" s="9"/>
      <c r="J21" s="9"/>
      <c r="K21" s="9"/>
    </row>
    <row r="22" ht="15" customHeight="1"/>
    <row r="23" ht="15.75" customHeight="1" hidden="1"/>
    <row r="24" ht="12" hidden="1"/>
    <row r="25" ht="12" hidden="1"/>
    <row r="26" ht="12" hidden="1"/>
    <row r="27" ht="12" hidden="1"/>
    <row r="28" ht="12" hidden="1"/>
    <row r="29" spans="8:11" ht="14.25" customHeight="1">
      <c r="H29" s="238" t="s">
        <v>9</v>
      </c>
      <c r="I29" s="238"/>
      <c r="J29" s="238"/>
      <c r="K29" s="239"/>
    </row>
  </sheetData>
  <sheetProtection sheet="1"/>
  <mergeCells count="26">
    <mergeCell ref="C12:E12"/>
    <mergeCell ref="C10:J10"/>
    <mergeCell ref="C21:E21"/>
    <mergeCell ref="C19:E19"/>
    <mergeCell ref="G19:H19"/>
    <mergeCell ref="G21:H21"/>
    <mergeCell ref="G20:H20"/>
    <mergeCell ref="C20:E20"/>
    <mergeCell ref="C18:E18"/>
    <mergeCell ref="C15:E15"/>
    <mergeCell ref="C16:E16"/>
    <mergeCell ref="C17:E17"/>
    <mergeCell ref="J13:K13"/>
    <mergeCell ref="C14:E14"/>
    <mergeCell ref="G17:H17"/>
    <mergeCell ref="G15:H15"/>
    <mergeCell ref="B1:K4"/>
    <mergeCell ref="H29:K29"/>
    <mergeCell ref="C13:E13"/>
    <mergeCell ref="G11:H11"/>
    <mergeCell ref="G14:H14"/>
    <mergeCell ref="G16:H16"/>
    <mergeCell ref="G12:H12"/>
    <mergeCell ref="G13:H13"/>
    <mergeCell ref="J12:K12"/>
    <mergeCell ref="G18:H18"/>
  </mergeCells>
  <hyperlinks>
    <hyperlink ref="C11" location="'Hilfe'!A1" tooltip="Hilfe" display="» Hilfe"/>
    <hyperlink ref="C12" location="'Eingabe'!A1" tooltip="Eingabe" display="» Eingabe"/>
    <hyperlink ref="G11" location="'Kennzahlen'!A1" tooltip="Kennzahlen" display="» Kennzahlen"/>
  </hyperlinks>
  <printOptions/>
  <pageMargins left="0.787401575" right="0.787401575" top="0.58" bottom="0.67" header="0.35" footer="0.37"/>
  <pageSetup horizontalDpi="600" verticalDpi="600" orientation="landscape" paperSize="9" scale="75"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codeName="HILFE"/>
  <dimension ref="B1:R87"/>
  <sheetViews>
    <sheetView showGridLines="0" showRowColHeaders="0" zoomScale="85" zoomScaleNormal="85" zoomScalePageLayoutView="0" workbookViewId="0" topLeftCell="B1">
      <selection activeCell="B1" sqref="B1"/>
    </sheetView>
  </sheetViews>
  <sheetFormatPr defaultColWidth="10.00390625" defaultRowHeight="12.75"/>
  <cols>
    <col min="1" max="1" width="0.875" style="29" hidden="1" customWidth="1"/>
    <col min="2" max="2" width="1.12109375" style="29" customWidth="1"/>
    <col min="3" max="3" width="2.00390625" style="29" customWidth="1"/>
    <col min="4" max="4" width="10.00390625" style="29" customWidth="1"/>
    <col min="5" max="5" width="11.875" style="29" customWidth="1"/>
    <col min="6" max="9" width="10.00390625" style="29" customWidth="1"/>
    <col min="10" max="10" width="19.25390625" style="29" customWidth="1"/>
    <col min="11" max="12" width="10.00390625" style="29" customWidth="1"/>
    <col min="13" max="13" width="19.375" style="29" customWidth="1"/>
    <col min="14" max="14" width="12.50390625" style="29" customWidth="1"/>
    <col min="15" max="15" width="2.125" style="29" customWidth="1"/>
    <col min="16" max="16" width="2.00390625" style="31" customWidth="1"/>
    <col min="17" max="16384" width="10.00390625" style="29" customWidth="1"/>
  </cols>
  <sheetData>
    <row r="1" spans="2:15" ht="12" customHeight="1">
      <c r="B1" s="232"/>
      <c r="C1" s="249" t="s">
        <v>11</v>
      </c>
      <c r="D1" s="250"/>
      <c r="E1" s="250"/>
      <c r="F1" s="250"/>
      <c r="G1" s="250"/>
      <c r="H1" s="250"/>
      <c r="I1" s="250"/>
      <c r="J1" s="250"/>
      <c r="K1" s="250"/>
      <c r="L1" s="250"/>
      <c r="M1" s="250"/>
      <c r="N1" s="250"/>
      <c r="O1" s="250"/>
    </row>
    <row r="2" spans="2:15" ht="12" customHeight="1">
      <c r="B2" s="232"/>
      <c r="C2" s="250"/>
      <c r="D2" s="250"/>
      <c r="E2" s="250"/>
      <c r="F2" s="250"/>
      <c r="G2" s="250"/>
      <c r="H2" s="250"/>
      <c r="I2" s="250"/>
      <c r="J2" s="250"/>
      <c r="K2" s="250"/>
      <c r="L2" s="250"/>
      <c r="M2" s="250"/>
      <c r="N2" s="250"/>
      <c r="O2" s="250"/>
    </row>
    <row r="3" spans="2:15" ht="21.75" customHeight="1">
      <c r="B3" s="232"/>
      <c r="C3" s="237"/>
      <c r="D3" s="237"/>
      <c r="E3" s="237"/>
      <c r="F3" s="237"/>
      <c r="G3" s="237"/>
      <c r="H3" s="237"/>
      <c r="I3" s="237"/>
      <c r="J3" s="237"/>
      <c r="K3" s="237"/>
      <c r="L3" s="237"/>
      <c r="M3" s="237"/>
      <c r="N3" s="237"/>
      <c r="O3" s="237"/>
    </row>
    <row r="4" ht="5.25" customHeight="1"/>
    <row r="5" spans="3:17" ht="14.25" customHeight="1">
      <c r="C5" s="30"/>
      <c r="D5" s="30"/>
      <c r="E5" s="30"/>
      <c r="F5" s="30"/>
      <c r="G5" s="30"/>
      <c r="H5" s="30"/>
      <c r="I5" s="30"/>
      <c r="J5" s="30"/>
      <c r="K5" s="30"/>
      <c r="L5" s="30"/>
      <c r="M5" s="30"/>
      <c r="N5" s="30"/>
      <c r="O5" s="30"/>
      <c r="Q5" s="31"/>
    </row>
    <row r="6" spans="3:17" ht="14.25" customHeight="1">
      <c r="C6" s="30"/>
      <c r="D6" s="252" t="s">
        <v>12</v>
      </c>
      <c r="E6" s="252"/>
      <c r="F6" s="30"/>
      <c r="G6" s="30"/>
      <c r="H6" s="30"/>
      <c r="I6" s="30"/>
      <c r="J6" s="30"/>
      <c r="K6" s="30"/>
      <c r="L6" s="30"/>
      <c r="M6" s="50"/>
      <c r="N6" s="127" t="s">
        <v>43</v>
      </c>
      <c r="O6" s="30"/>
      <c r="Q6" s="31"/>
    </row>
    <row r="7" spans="3:17" ht="14.25" customHeight="1">
      <c r="C7" s="30"/>
      <c r="D7" s="252" t="s">
        <v>0</v>
      </c>
      <c r="E7" s="252"/>
      <c r="F7" s="30"/>
      <c r="G7" s="30"/>
      <c r="H7" s="30"/>
      <c r="I7" s="30"/>
      <c r="J7" s="30"/>
      <c r="K7" s="30"/>
      <c r="L7" s="30"/>
      <c r="M7" s="30"/>
      <c r="N7" s="30"/>
      <c r="O7" s="30"/>
      <c r="Q7" s="31"/>
    </row>
    <row r="8" spans="3:17" ht="14.25" customHeight="1" thickBot="1">
      <c r="C8" s="82"/>
      <c r="D8" s="82"/>
      <c r="E8" s="82"/>
      <c r="F8" s="82"/>
      <c r="G8" s="82"/>
      <c r="H8" s="82"/>
      <c r="I8" s="82"/>
      <c r="J8" s="82"/>
      <c r="K8" s="82"/>
      <c r="L8" s="82"/>
      <c r="M8" s="82"/>
      <c r="N8" s="82"/>
      <c r="O8" s="82"/>
      <c r="Q8" s="31"/>
    </row>
    <row r="9" spans="3:15" ht="14.25" customHeight="1" thickTop="1">
      <c r="C9" s="81"/>
      <c r="D9" s="81"/>
      <c r="E9" s="81"/>
      <c r="F9" s="81"/>
      <c r="G9" s="81"/>
      <c r="H9" s="81"/>
      <c r="I9" s="81"/>
      <c r="J9" s="81"/>
      <c r="K9" s="81"/>
      <c r="L9" s="81"/>
      <c r="M9" s="81"/>
      <c r="N9" s="81"/>
      <c r="O9" s="81"/>
    </row>
    <row r="10" spans="3:15" ht="18.75" customHeight="1">
      <c r="C10" s="30"/>
      <c r="D10" s="77" t="s">
        <v>14</v>
      </c>
      <c r="E10" s="30"/>
      <c r="F10" s="30"/>
      <c r="G10" s="30"/>
      <c r="H10" s="30"/>
      <c r="I10" s="30"/>
      <c r="J10" s="30"/>
      <c r="K10" s="30"/>
      <c r="L10" s="30"/>
      <c r="M10" s="30"/>
      <c r="N10" s="30"/>
      <c r="O10" s="30"/>
    </row>
    <row r="11" spans="3:15" ht="14.25" customHeight="1">
      <c r="C11" s="30"/>
      <c r="D11" s="77"/>
      <c r="E11" s="30"/>
      <c r="F11" s="30"/>
      <c r="G11" s="30"/>
      <c r="H11" s="30"/>
      <c r="I11" s="30"/>
      <c r="J11" s="30"/>
      <c r="K11" s="30"/>
      <c r="L11" s="30"/>
      <c r="M11" s="30"/>
      <c r="N11" s="30"/>
      <c r="O11" s="30"/>
    </row>
    <row r="12" spans="3:15" ht="71.25" customHeight="1">
      <c r="C12" s="30"/>
      <c r="D12" s="254" t="s">
        <v>146</v>
      </c>
      <c r="E12" s="254"/>
      <c r="F12" s="254"/>
      <c r="G12" s="254"/>
      <c r="H12" s="254"/>
      <c r="I12" s="254"/>
      <c r="J12" s="254"/>
      <c r="K12" s="254"/>
      <c r="L12" s="254"/>
      <c r="M12" s="254"/>
      <c r="N12" s="254"/>
      <c r="O12" s="75"/>
    </row>
    <row r="13" spans="3:15" ht="14.25" customHeight="1" thickBot="1">
      <c r="C13" s="30"/>
      <c r="D13" s="75"/>
      <c r="E13" s="75"/>
      <c r="F13" s="75"/>
      <c r="G13" s="75"/>
      <c r="H13" s="75"/>
      <c r="I13" s="75"/>
      <c r="J13" s="75"/>
      <c r="K13" s="75"/>
      <c r="L13" s="75"/>
      <c r="M13" s="75"/>
      <c r="N13" s="75"/>
      <c r="O13" s="75"/>
    </row>
    <row r="14" spans="3:15" ht="15" thickTop="1">
      <c r="C14" s="83"/>
      <c r="D14" s="83"/>
      <c r="E14" s="83"/>
      <c r="F14" s="81"/>
      <c r="G14" s="81"/>
      <c r="H14" s="81"/>
      <c r="I14" s="81"/>
      <c r="J14" s="81"/>
      <c r="K14" s="81"/>
      <c r="L14" s="81"/>
      <c r="M14" s="81"/>
      <c r="N14" s="81"/>
      <c r="O14" s="81"/>
    </row>
    <row r="15" spans="3:15" ht="18.75" customHeight="1">
      <c r="C15" s="32"/>
      <c r="D15" s="77" t="s">
        <v>1</v>
      </c>
      <c r="E15" s="33"/>
      <c r="F15" s="30"/>
      <c r="G15" s="30"/>
      <c r="H15" s="30"/>
      <c r="I15" s="30"/>
      <c r="J15" s="30"/>
      <c r="K15" s="30"/>
      <c r="L15" s="30"/>
      <c r="M15" s="50"/>
      <c r="N15" s="127" t="s">
        <v>43</v>
      </c>
      <c r="O15" s="30"/>
    </row>
    <row r="16" spans="3:15" ht="14.25">
      <c r="C16" s="30"/>
      <c r="D16" s="30"/>
      <c r="E16" s="30"/>
      <c r="F16" s="30"/>
      <c r="G16" s="30"/>
      <c r="H16" s="30"/>
      <c r="I16" s="30"/>
      <c r="J16" s="30"/>
      <c r="K16" s="30"/>
      <c r="L16" s="30"/>
      <c r="M16" s="30"/>
      <c r="N16" s="30"/>
      <c r="O16" s="30"/>
    </row>
    <row r="17" spans="3:15" ht="30.75" customHeight="1">
      <c r="C17" s="30"/>
      <c r="D17" s="253" t="s">
        <v>29</v>
      </c>
      <c r="E17" s="253"/>
      <c r="F17" s="253"/>
      <c r="G17" s="253"/>
      <c r="H17" s="253"/>
      <c r="I17" s="253"/>
      <c r="J17" s="253"/>
      <c r="K17" s="253"/>
      <c r="L17" s="253"/>
      <c r="M17" s="253"/>
      <c r="N17" s="253"/>
      <c r="O17" s="76"/>
    </row>
    <row r="18" spans="3:15" ht="14.25" customHeight="1">
      <c r="C18" s="34"/>
      <c r="D18" s="255"/>
      <c r="E18" s="255"/>
      <c r="F18" s="255"/>
      <c r="G18" s="255"/>
      <c r="H18" s="255"/>
      <c r="I18" s="255"/>
      <c r="J18" s="255"/>
      <c r="K18" s="255"/>
      <c r="L18" s="255"/>
      <c r="M18" s="255"/>
      <c r="N18" s="255"/>
      <c r="O18" s="78"/>
    </row>
    <row r="19" spans="3:15" ht="6" customHeight="1">
      <c r="C19" s="30"/>
      <c r="D19" s="30"/>
      <c r="E19" s="30"/>
      <c r="F19" s="30"/>
      <c r="G19" s="30"/>
      <c r="H19" s="30"/>
      <c r="I19" s="30"/>
      <c r="J19" s="30"/>
      <c r="K19" s="30"/>
      <c r="L19" s="30"/>
      <c r="M19" s="35"/>
      <c r="N19" s="30"/>
      <c r="O19" s="30"/>
    </row>
    <row r="20" spans="3:15" ht="33.75" customHeight="1">
      <c r="C20" s="33"/>
      <c r="D20" s="77" t="s">
        <v>15</v>
      </c>
      <c r="E20" s="30"/>
      <c r="F20" s="30"/>
      <c r="G20" s="30"/>
      <c r="H20" s="30"/>
      <c r="I20" s="30"/>
      <c r="J20" s="30"/>
      <c r="K20" s="30"/>
      <c r="L20" s="30"/>
      <c r="M20" s="30"/>
      <c r="N20" s="30"/>
      <c r="O20" s="30"/>
    </row>
    <row r="21" spans="3:15" ht="75" customHeight="1">
      <c r="C21" s="33"/>
      <c r="D21" s="251" t="s">
        <v>44</v>
      </c>
      <c r="E21" s="251"/>
      <c r="F21" s="251"/>
      <c r="G21" s="251"/>
      <c r="H21" s="251"/>
      <c r="I21" s="251"/>
      <c r="J21" s="251"/>
      <c r="K21" s="251"/>
      <c r="L21" s="251"/>
      <c r="M21" s="251"/>
      <c r="N21" s="251"/>
      <c r="O21" s="30"/>
    </row>
    <row r="22" spans="3:15" ht="14.25">
      <c r="C22" s="30"/>
      <c r="D22" s="30"/>
      <c r="E22" s="30"/>
      <c r="F22" s="30"/>
      <c r="G22" s="30"/>
      <c r="H22" s="30"/>
      <c r="I22" s="30"/>
      <c r="J22" s="30"/>
      <c r="K22" s="30"/>
      <c r="L22" s="30"/>
      <c r="M22" s="30"/>
      <c r="N22" s="30"/>
      <c r="O22" s="30"/>
    </row>
    <row r="23" spans="3:15" ht="237" customHeight="1">
      <c r="C23" s="30"/>
      <c r="D23" s="30"/>
      <c r="E23" s="30"/>
      <c r="F23" s="30"/>
      <c r="G23" s="30"/>
      <c r="H23" s="30"/>
      <c r="I23" s="30"/>
      <c r="J23" s="30"/>
      <c r="K23" s="30"/>
      <c r="L23" s="30"/>
      <c r="M23" s="30"/>
      <c r="N23" s="30"/>
      <c r="O23" s="30"/>
    </row>
    <row r="24" spans="3:15" ht="231.75" customHeight="1">
      <c r="C24" s="30"/>
      <c r="D24" s="30"/>
      <c r="E24" s="30"/>
      <c r="F24" s="30"/>
      <c r="G24" s="30"/>
      <c r="H24" s="30"/>
      <c r="I24" s="30"/>
      <c r="J24" s="30"/>
      <c r="K24" s="30"/>
      <c r="L24" s="30"/>
      <c r="M24" s="30"/>
      <c r="N24" s="30"/>
      <c r="O24" s="30"/>
    </row>
    <row r="25" spans="3:15" ht="15.75" customHeight="1">
      <c r="C25" s="30"/>
      <c r="D25" s="251" t="s">
        <v>24</v>
      </c>
      <c r="E25" s="251"/>
      <c r="F25" s="251"/>
      <c r="G25" s="251"/>
      <c r="H25" s="251"/>
      <c r="I25" s="251"/>
      <c r="J25" s="251"/>
      <c r="K25" s="251"/>
      <c r="L25" s="251"/>
      <c r="M25" s="251"/>
      <c r="N25" s="251"/>
      <c r="O25" s="30"/>
    </row>
    <row r="26" spans="3:15" ht="14.25">
      <c r="C26" s="30"/>
      <c r="D26" s="30"/>
      <c r="E26" s="30"/>
      <c r="F26" s="30"/>
      <c r="G26" s="30"/>
      <c r="H26" s="30"/>
      <c r="I26" s="30"/>
      <c r="J26" s="30"/>
      <c r="K26" s="30"/>
      <c r="L26" s="30"/>
      <c r="M26" s="30"/>
      <c r="N26" s="30"/>
      <c r="O26" s="30"/>
    </row>
    <row r="27" spans="3:15" ht="14.25">
      <c r="C27" s="30"/>
      <c r="D27" s="251" t="s">
        <v>25</v>
      </c>
      <c r="E27" s="251"/>
      <c r="F27" s="251"/>
      <c r="G27" s="251"/>
      <c r="H27" s="251"/>
      <c r="I27" s="251"/>
      <c r="J27" s="251"/>
      <c r="K27" s="251"/>
      <c r="L27" s="251"/>
      <c r="M27" s="251"/>
      <c r="N27" s="251"/>
      <c r="O27" s="30"/>
    </row>
    <row r="28" spans="3:15" ht="14.25">
      <c r="C28" s="30"/>
      <c r="D28" s="30"/>
      <c r="E28" s="30"/>
      <c r="F28" s="30"/>
      <c r="G28" s="30"/>
      <c r="H28" s="30"/>
      <c r="I28" s="30"/>
      <c r="J28" s="30"/>
      <c r="K28" s="30"/>
      <c r="L28" s="30"/>
      <c r="M28" s="30"/>
      <c r="N28" s="30"/>
      <c r="O28" s="30"/>
    </row>
    <row r="29" spans="3:15" ht="30" customHeight="1">
      <c r="C29" s="30"/>
      <c r="D29" s="251" t="s">
        <v>47</v>
      </c>
      <c r="E29" s="251"/>
      <c r="F29" s="251"/>
      <c r="G29" s="251"/>
      <c r="H29" s="251"/>
      <c r="I29" s="251"/>
      <c r="J29" s="251"/>
      <c r="K29" s="251"/>
      <c r="L29" s="251"/>
      <c r="M29" s="251"/>
      <c r="N29" s="251"/>
      <c r="O29" s="30"/>
    </row>
    <row r="30" spans="3:15" ht="14.25">
      <c r="C30" s="30"/>
      <c r="D30" s="30"/>
      <c r="E30" s="30"/>
      <c r="F30" s="30"/>
      <c r="G30" s="30"/>
      <c r="H30" s="30"/>
      <c r="I30" s="30"/>
      <c r="J30" s="30"/>
      <c r="K30" s="30"/>
      <c r="L30" s="30"/>
      <c r="M30" s="30"/>
      <c r="N30" s="30"/>
      <c r="O30" s="30"/>
    </row>
    <row r="31" spans="3:15" ht="18.75" customHeight="1">
      <c r="C31" s="30"/>
      <c r="D31" s="80" t="s">
        <v>27</v>
      </c>
      <c r="E31" s="30"/>
      <c r="F31" s="30"/>
      <c r="G31" s="30"/>
      <c r="H31" s="30"/>
      <c r="I31" s="30"/>
      <c r="J31" s="30"/>
      <c r="K31" s="30"/>
      <c r="L31" s="30"/>
      <c r="M31" s="30"/>
      <c r="N31" s="30"/>
      <c r="O31" s="30"/>
    </row>
    <row r="32" spans="3:15" ht="57" customHeight="1">
      <c r="C32" s="30"/>
      <c r="D32" s="251" t="s">
        <v>49</v>
      </c>
      <c r="E32" s="251"/>
      <c r="F32" s="251"/>
      <c r="G32" s="251"/>
      <c r="H32" s="251"/>
      <c r="I32" s="251"/>
      <c r="J32" s="251"/>
      <c r="K32" s="251"/>
      <c r="L32" s="251"/>
      <c r="M32" s="251"/>
      <c r="N32" s="251"/>
      <c r="O32" s="30"/>
    </row>
    <row r="33" spans="3:15" ht="14.25">
      <c r="C33" s="30"/>
      <c r="D33" s="30"/>
      <c r="E33" s="30"/>
      <c r="F33" s="30"/>
      <c r="G33" s="30"/>
      <c r="H33" s="30"/>
      <c r="I33" s="30"/>
      <c r="J33" s="30"/>
      <c r="K33" s="30"/>
      <c r="L33" s="30"/>
      <c r="M33" s="30"/>
      <c r="N33" s="30"/>
      <c r="O33" s="30"/>
    </row>
    <row r="34" spans="3:15" ht="43.5" customHeight="1">
      <c r="C34" s="30"/>
      <c r="D34" s="79" t="s">
        <v>31</v>
      </c>
      <c r="E34" s="251" t="s">
        <v>45</v>
      </c>
      <c r="F34" s="251"/>
      <c r="G34" s="251"/>
      <c r="H34" s="251"/>
      <c r="I34" s="251"/>
      <c r="J34" s="251"/>
      <c r="K34" s="251"/>
      <c r="L34" s="251"/>
      <c r="M34" s="251"/>
      <c r="N34" s="251"/>
      <c r="O34" s="34"/>
    </row>
    <row r="35" spans="3:15" ht="14.25">
      <c r="C35" s="30"/>
      <c r="D35" s="36"/>
      <c r="E35" s="36"/>
      <c r="F35" s="36"/>
      <c r="G35" s="36"/>
      <c r="H35" s="36"/>
      <c r="I35" s="36"/>
      <c r="J35" s="36"/>
      <c r="K35" s="36"/>
      <c r="L35" s="36"/>
      <c r="M35" s="36"/>
      <c r="N35" s="36"/>
      <c r="O35" s="34"/>
    </row>
    <row r="36" spans="3:15" ht="7.5" customHeight="1">
      <c r="C36" s="30"/>
      <c r="D36" s="30"/>
      <c r="E36" s="30"/>
      <c r="F36" s="30"/>
      <c r="G36" s="30"/>
      <c r="H36" s="30"/>
      <c r="I36" s="30"/>
      <c r="J36" s="30"/>
      <c r="K36" s="30"/>
      <c r="L36" s="30"/>
      <c r="M36" s="30"/>
      <c r="N36" s="30"/>
      <c r="O36" s="34"/>
    </row>
    <row r="37" spans="3:15" ht="33.75" customHeight="1">
      <c r="C37" s="30"/>
      <c r="D37" s="77" t="s">
        <v>16</v>
      </c>
      <c r="E37" s="30"/>
      <c r="F37" s="30"/>
      <c r="G37" s="30"/>
      <c r="H37" s="30"/>
      <c r="I37" s="30"/>
      <c r="J37" s="30"/>
      <c r="K37" s="30"/>
      <c r="L37" s="30"/>
      <c r="M37" s="30"/>
      <c r="N37" s="30"/>
      <c r="O37" s="34"/>
    </row>
    <row r="38" spans="3:15" ht="31.5" customHeight="1">
      <c r="C38" s="30"/>
      <c r="D38" s="251" t="s">
        <v>154</v>
      </c>
      <c r="E38" s="251"/>
      <c r="F38" s="251"/>
      <c r="G38" s="251"/>
      <c r="H38" s="251"/>
      <c r="I38" s="251"/>
      <c r="J38" s="251"/>
      <c r="K38" s="251"/>
      <c r="L38" s="251"/>
      <c r="M38" s="251"/>
      <c r="N38" s="251"/>
      <c r="O38" s="34"/>
    </row>
    <row r="39" spans="3:15" ht="14.25">
      <c r="C39" s="30"/>
      <c r="D39" s="30"/>
      <c r="E39" s="30"/>
      <c r="F39" s="30"/>
      <c r="G39" s="30"/>
      <c r="H39" s="30"/>
      <c r="I39" s="30"/>
      <c r="J39" s="30"/>
      <c r="K39" s="30"/>
      <c r="L39" s="30"/>
      <c r="M39" s="30"/>
      <c r="N39" s="30"/>
      <c r="O39" s="34"/>
    </row>
    <row r="40" spans="3:15" ht="14.25">
      <c r="C40" s="30"/>
      <c r="D40" s="30"/>
      <c r="E40" s="30"/>
      <c r="F40" s="30"/>
      <c r="G40" s="30"/>
      <c r="H40" s="30"/>
      <c r="I40" s="30"/>
      <c r="J40" s="30"/>
      <c r="K40" s="30"/>
      <c r="L40" s="30"/>
      <c r="M40" s="30"/>
      <c r="N40" s="30"/>
      <c r="O40" s="34"/>
    </row>
    <row r="41" spans="3:15" ht="14.25">
      <c r="C41" s="30"/>
      <c r="D41" s="30"/>
      <c r="E41" s="30"/>
      <c r="F41" s="30"/>
      <c r="G41" s="30"/>
      <c r="H41" s="30"/>
      <c r="I41" s="30"/>
      <c r="J41" s="30"/>
      <c r="K41" s="30"/>
      <c r="L41" s="30"/>
      <c r="M41" s="30"/>
      <c r="N41" s="30"/>
      <c r="O41" s="34"/>
    </row>
    <row r="42" spans="3:15" ht="43.5" customHeight="1">
      <c r="C42" s="30"/>
      <c r="D42" s="251" t="s">
        <v>52</v>
      </c>
      <c r="E42" s="251"/>
      <c r="F42" s="251"/>
      <c r="G42" s="251"/>
      <c r="H42" s="251"/>
      <c r="I42" s="251"/>
      <c r="J42" s="251"/>
      <c r="K42" s="251"/>
      <c r="L42" s="251"/>
      <c r="M42" s="251"/>
      <c r="N42" s="251"/>
      <c r="O42" s="34"/>
    </row>
    <row r="43" spans="3:16" ht="14.25">
      <c r="C43" s="34"/>
      <c r="D43" s="36"/>
      <c r="E43" s="36"/>
      <c r="F43" s="36"/>
      <c r="G43" s="36"/>
      <c r="H43" s="36"/>
      <c r="I43" s="36"/>
      <c r="J43" s="36"/>
      <c r="K43" s="36"/>
      <c r="L43" s="36"/>
      <c r="M43" s="36"/>
      <c r="N43" s="36"/>
      <c r="O43" s="34"/>
      <c r="P43" s="48"/>
    </row>
    <row r="44" spans="3:15" ht="7.5" customHeight="1">
      <c r="C44" s="30"/>
      <c r="D44" s="30"/>
      <c r="E44" s="30"/>
      <c r="F44" s="30"/>
      <c r="G44" s="30"/>
      <c r="H44" s="30"/>
      <c r="I44" s="30"/>
      <c r="J44" s="30"/>
      <c r="K44" s="30"/>
      <c r="L44" s="30"/>
      <c r="M44" s="30"/>
      <c r="N44" s="30"/>
      <c r="O44" s="34"/>
    </row>
    <row r="45" spans="3:15" ht="33.75" customHeight="1">
      <c r="C45" s="30"/>
      <c r="D45" s="77" t="s">
        <v>2</v>
      </c>
      <c r="E45" s="30"/>
      <c r="F45" s="30"/>
      <c r="G45" s="30"/>
      <c r="H45" s="30"/>
      <c r="I45" s="30"/>
      <c r="J45" s="30"/>
      <c r="K45" s="30"/>
      <c r="L45" s="30"/>
      <c r="M45" s="30"/>
      <c r="N45" s="30"/>
      <c r="O45" s="34"/>
    </row>
    <row r="46" spans="3:15" ht="14.25">
      <c r="C46" s="30"/>
      <c r="D46" s="30"/>
      <c r="E46" s="30"/>
      <c r="F46" s="30"/>
      <c r="G46" s="30"/>
      <c r="H46" s="30"/>
      <c r="I46" s="37"/>
      <c r="J46" s="38"/>
      <c r="K46" s="30"/>
      <c r="L46" s="30"/>
      <c r="M46" s="30"/>
      <c r="N46" s="30"/>
      <c r="O46" s="30"/>
    </row>
    <row r="47" spans="3:15" ht="14.25">
      <c r="C47" s="30"/>
      <c r="D47" s="30"/>
      <c r="E47" s="30"/>
      <c r="F47" s="30"/>
      <c r="G47" s="30"/>
      <c r="H47" s="39" t="s">
        <v>17</v>
      </c>
      <c r="I47" s="40"/>
      <c r="J47" s="40"/>
      <c r="K47" s="30"/>
      <c r="L47" s="30"/>
      <c r="M47" s="30"/>
      <c r="N47" s="30"/>
      <c r="O47" s="30"/>
    </row>
    <row r="48" spans="3:18" ht="14.25">
      <c r="C48" s="30"/>
      <c r="D48" s="30"/>
      <c r="E48" s="30"/>
      <c r="F48" s="30"/>
      <c r="G48" s="30"/>
      <c r="H48" s="39" t="s">
        <v>18</v>
      </c>
      <c r="I48" s="40"/>
      <c r="J48" s="40"/>
      <c r="K48" s="30"/>
      <c r="L48" s="30"/>
      <c r="M48" s="30"/>
      <c r="N48" s="30"/>
      <c r="O48" s="30"/>
      <c r="Q48" s="31"/>
      <c r="R48" s="31"/>
    </row>
    <row r="49" spans="3:18" ht="14.25">
      <c r="C49" s="30"/>
      <c r="D49" s="30"/>
      <c r="E49" s="30"/>
      <c r="F49" s="30"/>
      <c r="G49" s="30"/>
      <c r="H49" s="39" t="s">
        <v>19</v>
      </c>
      <c r="I49" s="40"/>
      <c r="J49" s="40"/>
      <c r="K49" s="30"/>
      <c r="L49" s="30"/>
      <c r="M49" s="30"/>
      <c r="N49" s="30"/>
      <c r="O49" s="30"/>
      <c r="Q49" s="31"/>
      <c r="R49" s="31"/>
    </row>
    <row r="50" spans="3:18" ht="14.25">
      <c r="C50" s="30"/>
      <c r="D50" s="30"/>
      <c r="E50" s="30"/>
      <c r="F50" s="30"/>
      <c r="G50" s="30"/>
      <c r="H50" s="39" t="s">
        <v>20</v>
      </c>
      <c r="I50" s="40"/>
      <c r="J50" s="40"/>
      <c r="K50" s="30"/>
      <c r="L50" s="30"/>
      <c r="M50" s="30"/>
      <c r="N50" s="30"/>
      <c r="O50" s="30"/>
      <c r="Q50" s="31"/>
      <c r="R50" s="31"/>
    </row>
    <row r="51" spans="3:18" ht="14.25">
      <c r="C51" s="30"/>
      <c r="D51" s="30"/>
      <c r="E51" s="30"/>
      <c r="F51" s="30"/>
      <c r="G51" s="30"/>
      <c r="H51" s="39" t="s">
        <v>21</v>
      </c>
      <c r="I51" s="40"/>
      <c r="J51" s="40"/>
      <c r="K51" s="30"/>
      <c r="L51" s="30"/>
      <c r="M51" s="30"/>
      <c r="N51" s="30"/>
      <c r="O51" s="30"/>
      <c r="Q51" s="31"/>
      <c r="R51" s="31"/>
    </row>
    <row r="52" spans="3:18" ht="14.25">
      <c r="C52" s="30"/>
      <c r="D52" s="30"/>
      <c r="E52" s="30"/>
      <c r="F52" s="30"/>
      <c r="G52" s="30"/>
      <c r="H52" s="30"/>
      <c r="I52" s="30"/>
      <c r="J52" s="30"/>
      <c r="K52" s="41"/>
      <c r="L52" s="30"/>
      <c r="M52" s="30"/>
      <c r="N52" s="30"/>
      <c r="O52" s="30"/>
      <c r="Q52" s="31"/>
      <c r="R52" s="31"/>
    </row>
    <row r="53" spans="3:18" ht="14.25">
      <c r="C53" s="30"/>
      <c r="D53" s="30"/>
      <c r="E53" s="30"/>
      <c r="F53" s="30"/>
      <c r="G53" s="30"/>
      <c r="H53" s="30"/>
      <c r="I53" s="30"/>
      <c r="J53" s="30"/>
      <c r="K53" s="30"/>
      <c r="L53" s="30"/>
      <c r="M53" s="30"/>
      <c r="N53" s="30"/>
      <c r="O53" s="30"/>
      <c r="Q53" s="31"/>
      <c r="R53" s="31"/>
    </row>
    <row r="54" spans="3:15" ht="14.25">
      <c r="C54" s="30"/>
      <c r="D54" s="30"/>
      <c r="E54" s="30"/>
      <c r="F54" s="30"/>
      <c r="G54" s="30"/>
      <c r="H54" s="30"/>
      <c r="I54" s="30"/>
      <c r="J54" s="30"/>
      <c r="K54" s="30"/>
      <c r="L54" s="30"/>
      <c r="M54" s="30"/>
      <c r="N54" s="30"/>
      <c r="O54" s="30"/>
    </row>
    <row r="55" spans="3:15" ht="14.25">
      <c r="C55" s="30"/>
      <c r="D55" s="30"/>
      <c r="E55" s="30"/>
      <c r="F55" s="30"/>
      <c r="G55" s="30"/>
      <c r="H55" s="30"/>
      <c r="I55" s="30"/>
      <c r="J55" s="30"/>
      <c r="K55" s="30"/>
      <c r="L55" s="30"/>
      <c r="M55" s="30"/>
      <c r="N55" s="30"/>
      <c r="O55" s="30"/>
    </row>
    <row r="56" spans="3:15" ht="23.25" customHeight="1">
      <c r="C56" s="30"/>
      <c r="D56" s="80" t="s">
        <v>3</v>
      </c>
      <c r="E56" s="30"/>
      <c r="F56" s="30"/>
      <c r="G56" s="30"/>
      <c r="H56" s="30"/>
      <c r="I56" s="30"/>
      <c r="J56" s="30"/>
      <c r="K56" s="30"/>
      <c r="L56" s="30"/>
      <c r="M56" s="30"/>
      <c r="N56" s="30"/>
      <c r="O56" s="30"/>
    </row>
    <row r="57" spans="3:15" ht="14.25">
      <c r="C57" s="30"/>
      <c r="D57" s="251" t="s">
        <v>7</v>
      </c>
      <c r="E57" s="251"/>
      <c r="F57" s="251"/>
      <c r="G57" s="251"/>
      <c r="H57" s="251"/>
      <c r="I57" s="251"/>
      <c r="J57" s="251"/>
      <c r="K57" s="251"/>
      <c r="L57" s="251"/>
      <c r="M57" s="251"/>
      <c r="N57" s="251"/>
      <c r="O57" s="30"/>
    </row>
    <row r="58" spans="3:15" ht="14.25">
      <c r="C58" s="30"/>
      <c r="D58" s="36"/>
      <c r="E58" s="36"/>
      <c r="F58" s="36"/>
      <c r="G58" s="36"/>
      <c r="H58" s="36"/>
      <c r="I58" s="36"/>
      <c r="J58" s="36"/>
      <c r="K58" s="36"/>
      <c r="L58" s="36"/>
      <c r="M58" s="36"/>
      <c r="N58" s="36"/>
      <c r="O58" s="34"/>
    </row>
    <row r="59" spans="3:15" ht="7.5" customHeight="1">
      <c r="C59" s="30"/>
      <c r="D59" s="30"/>
      <c r="E59" s="30"/>
      <c r="F59" s="30"/>
      <c r="G59" s="30"/>
      <c r="H59" s="30"/>
      <c r="I59" s="30"/>
      <c r="J59" s="30"/>
      <c r="K59" s="30"/>
      <c r="L59" s="30"/>
      <c r="M59" s="30"/>
      <c r="N59" s="30"/>
      <c r="O59" s="34"/>
    </row>
    <row r="60" spans="3:15" ht="23.25" customHeight="1">
      <c r="C60" s="30"/>
      <c r="D60" s="80" t="s">
        <v>4</v>
      </c>
      <c r="E60" s="30"/>
      <c r="F60" s="30"/>
      <c r="G60" s="30"/>
      <c r="H60" s="42"/>
      <c r="I60" s="30"/>
      <c r="J60" s="30"/>
      <c r="K60" s="30"/>
      <c r="L60" s="256"/>
      <c r="M60" s="257"/>
      <c r="N60" s="257"/>
      <c r="O60" s="257"/>
    </row>
    <row r="61" spans="3:15" ht="14.25">
      <c r="C61" s="30"/>
      <c r="D61" s="251" t="s">
        <v>22</v>
      </c>
      <c r="E61" s="247"/>
      <c r="F61" s="247"/>
      <c r="G61" s="247"/>
      <c r="H61" s="247"/>
      <c r="I61" s="247"/>
      <c r="J61" s="247"/>
      <c r="K61" s="247"/>
      <c r="L61" s="247"/>
      <c r="M61" s="247"/>
      <c r="N61" s="247"/>
      <c r="O61" s="30"/>
    </row>
    <row r="62" spans="3:15" ht="14.25">
      <c r="C62" s="30"/>
      <c r="D62" s="36"/>
      <c r="E62" s="36"/>
      <c r="F62" s="36"/>
      <c r="G62" s="36"/>
      <c r="H62" s="36"/>
      <c r="I62" s="36"/>
      <c r="J62" s="36"/>
      <c r="K62" s="36"/>
      <c r="L62" s="36"/>
      <c r="M62" s="36"/>
      <c r="N62" s="36"/>
      <c r="O62" s="34"/>
    </row>
    <row r="63" spans="3:15" ht="7.5" customHeight="1">
      <c r="C63" s="30"/>
      <c r="D63" s="30"/>
      <c r="E63" s="30"/>
      <c r="F63" s="30"/>
      <c r="G63" s="30"/>
      <c r="H63" s="43"/>
      <c r="I63" s="30"/>
      <c r="J63" s="30"/>
      <c r="K63" s="30"/>
      <c r="L63" s="30"/>
      <c r="M63" s="30"/>
      <c r="N63" s="30"/>
      <c r="O63" s="34"/>
    </row>
    <row r="64" spans="3:15" ht="23.25" customHeight="1">
      <c r="C64" s="30"/>
      <c r="D64" s="80" t="s">
        <v>5</v>
      </c>
      <c r="E64" s="30"/>
      <c r="F64" s="30"/>
      <c r="G64" s="30"/>
      <c r="H64" s="42"/>
      <c r="I64" s="30"/>
      <c r="J64" s="30"/>
      <c r="K64" s="30"/>
      <c r="L64" s="30"/>
      <c r="M64" s="30"/>
      <c r="N64" s="30"/>
      <c r="O64" s="30"/>
    </row>
    <row r="65" spans="3:15" ht="14.25">
      <c r="C65" s="30"/>
      <c r="D65" s="251" t="s">
        <v>8</v>
      </c>
      <c r="E65" s="247"/>
      <c r="F65" s="247"/>
      <c r="G65" s="247"/>
      <c r="H65" s="247"/>
      <c r="I65" s="247"/>
      <c r="J65" s="247"/>
      <c r="K65" s="247"/>
      <c r="L65" s="247"/>
      <c r="M65" s="247"/>
      <c r="N65" s="247"/>
      <c r="O65" s="30"/>
    </row>
    <row r="66" spans="3:15" ht="14.25">
      <c r="C66" s="30"/>
      <c r="D66" s="36"/>
      <c r="E66" s="36"/>
      <c r="F66" s="36"/>
      <c r="G66" s="36"/>
      <c r="H66" s="36"/>
      <c r="I66" s="36"/>
      <c r="J66" s="36"/>
      <c r="K66" s="36"/>
      <c r="L66" s="36"/>
      <c r="M66" s="36"/>
      <c r="N66" s="36"/>
      <c r="O66" s="34"/>
    </row>
    <row r="67" spans="3:15" ht="7.5" customHeight="1">
      <c r="C67" s="30"/>
      <c r="D67" s="30"/>
      <c r="E67" s="30"/>
      <c r="F67" s="30"/>
      <c r="G67" s="30"/>
      <c r="H67" s="44"/>
      <c r="I67" s="46"/>
      <c r="J67" s="45"/>
      <c r="K67" s="47"/>
      <c r="L67" s="30"/>
      <c r="M67" s="30"/>
      <c r="N67" s="30"/>
      <c r="O67" s="34"/>
    </row>
    <row r="68" spans="3:15" ht="23.25" customHeight="1">
      <c r="C68" s="30"/>
      <c r="D68" s="80" t="s">
        <v>23</v>
      </c>
      <c r="E68" s="30"/>
      <c r="F68" s="30"/>
      <c r="G68" s="30"/>
      <c r="H68" s="44"/>
      <c r="I68" s="45"/>
      <c r="J68" s="35"/>
      <c r="K68" s="30"/>
      <c r="L68" s="30"/>
      <c r="M68" s="30"/>
      <c r="N68" s="30"/>
      <c r="O68" s="34"/>
    </row>
    <row r="69" spans="3:15" ht="28.5" customHeight="1">
      <c r="C69" s="30"/>
      <c r="D69" s="251" t="s">
        <v>51</v>
      </c>
      <c r="E69" s="247"/>
      <c r="F69" s="247"/>
      <c r="G69" s="247"/>
      <c r="H69" s="247"/>
      <c r="I69" s="247"/>
      <c r="J69" s="247"/>
      <c r="K69" s="247"/>
      <c r="L69" s="247"/>
      <c r="M69" s="247"/>
      <c r="N69" s="247"/>
      <c r="O69" s="30"/>
    </row>
    <row r="70" spans="3:16" ht="327" customHeight="1">
      <c r="C70" s="34"/>
      <c r="D70" s="34"/>
      <c r="E70" s="34"/>
      <c r="F70" s="34"/>
      <c r="G70" s="34"/>
      <c r="H70" s="34"/>
      <c r="I70" s="34"/>
      <c r="J70" s="34"/>
      <c r="K70" s="34"/>
      <c r="L70" s="34"/>
      <c r="M70" s="34"/>
      <c r="N70" s="34"/>
      <c r="O70" s="34"/>
      <c r="P70" s="48"/>
    </row>
    <row r="71" spans="3:15" ht="30" customHeight="1">
      <c r="C71" s="30"/>
      <c r="D71" s="251" t="s">
        <v>48</v>
      </c>
      <c r="E71" s="247"/>
      <c r="F71" s="247"/>
      <c r="G71" s="247"/>
      <c r="H71" s="247"/>
      <c r="I71" s="247"/>
      <c r="J71" s="247"/>
      <c r="K71" s="247"/>
      <c r="L71" s="247"/>
      <c r="M71" s="247"/>
      <c r="N71" s="247"/>
      <c r="O71" s="34"/>
    </row>
    <row r="72" spans="3:15" ht="9.75" customHeight="1">
      <c r="C72" s="30"/>
      <c r="D72" s="30"/>
      <c r="E72" s="34"/>
      <c r="F72" s="34"/>
      <c r="G72" s="34"/>
      <c r="H72" s="34"/>
      <c r="I72" s="34"/>
      <c r="J72" s="34"/>
      <c r="K72" s="34"/>
      <c r="L72" s="34"/>
      <c r="M72" s="34"/>
      <c r="N72" s="34"/>
      <c r="O72" s="34"/>
    </row>
    <row r="73" spans="3:15" ht="315.75" customHeight="1">
      <c r="C73" s="30"/>
      <c r="D73" s="34"/>
      <c r="E73" s="34"/>
      <c r="F73" s="34"/>
      <c r="G73" s="34"/>
      <c r="H73" s="34"/>
      <c r="I73" s="34"/>
      <c r="J73" s="34"/>
      <c r="K73" s="34"/>
      <c r="L73" s="34"/>
      <c r="M73" s="34"/>
      <c r="N73" s="34"/>
      <c r="O73" s="34"/>
    </row>
    <row r="74" spans="3:15" ht="57.75" customHeight="1">
      <c r="C74" s="30"/>
      <c r="D74" s="251" t="s">
        <v>151</v>
      </c>
      <c r="E74" s="251"/>
      <c r="F74" s="251"/>
      <c r="G74" s="251"/>
      <c r="H74" s="251"/>
      <c r="I74" s="251"/>
      <c r="J74" s="251"/>
      <c r="K74" s="251"/>
      <c r="L74" s="251"/>
      <c r="M74" s="251"/>
      <c r="N74" s="251"/>
      <c r="O74" s="30"/>
    </row>
    <row r="75" spans="3:15" ht="14.25">
      <c r="C75" s="30"/>
      <c r="D75" s="36"/>
      <c r="E75" s="36"/>
      <c r="F75" s="36"/>
      <c r="G75" s="36"/>
      <c r="H75" s="36"/>
      <c r="I75" s="36"/>
      <c r="J75" s="36"/>
      <c r="K75" s="36"/>
      <c r="L75" s="36"/>
      <c r="M75" s="36"/>
      <c r="N75" s="36"/>
      <c r="O75" s="34"/>
    </row>
    <row r="76" spans="3:15" ht="7.5" customHeight="1">
      <c r="C76" s="30"/>
      <c r="D76" s="30"/>
      <c r="E76" s="30"/>
      <c r="F76" s="30"/>
      <c r="G76" s="30"/>
      <c r="H76" s="30"/>
      <c r="I76" s="30"/>
      <c r="J76" s="30"/>
      <c r="K76" s="30"/>
      <c r="L76" s="30"/>
      <c r="M76" s="30"/>
      <c r="N76" s="30"/>
      <c r="O76" s="34"/>
    </row>
    <row r="77" spans="3:15" ht="23.25" customHeight="1">
      <c r="C77" s="30"/>
      <c r="D77" s="80" t="s">
        <v>6</v>
      </c>
      <c r="E77" s="30"/>
      <c r="F77" s="30"/>
      <c r="G77" s="30"/>
      <c r="H77" s="30"/>
      <c r="I77" s="30"/>
      <c r="J77" s="30"/>
      <c r="K77" s="30"/>
      <c r="L77" s="30"/>
      <c r="M77" s="30"/>
      <c r="N77" s="30"/>
      <c r="O77" s="34"/>
    </row>
    <row r="78" spans="3:15" ht="29.25" customHeight="1">
      <c r="C78" s="30"/>
      <c r="D78" s="251" t="s">
        <v>46</v>
      </c>
      <c r="E78" s="251"/>
      <c r="F78" s="251"/>
      <c r="G78" s="251"/>
      <c r="H78" s="251"/>
      <c r="I78" s="251"/>
      <c r="J78" s="251"/>
      <c r="K78" s="251"/>
      <c r="L78" s="251"/>
      <c r="M78" s="251"/>
      <c r="N78" s="251"/>
      <c r="O78" s="34"/>
    </row>
    <row r="79" spans="3:15" ht="14.25">
      <c r="C79" s="30"/>
      <c r="D79" s="36"/>
      <c r="E79" s="36"/>
      <c r="F79" s="36"/>
      <c r="G79" s="36"/>
      <c r="H79" s="36"/>
      <c r="I79" s="36"/>
      <c r="J79" s="36"/>
      <c r="K79" s="36"/>
      <c r="L79" s="36"/>
      <c r="M79" s="36"/>
      <c r="N79" s="36"/>
      <c r="O79" s="34"/>
    </row>
    <row r="80" spans="3:15" ht="25.5" customHeight="1">
      <c r="C80" s="30"/>
      <c r="D80" s="30"/>
      <c r="E80" s="30"/>
      <c r="F80" s="30"/>
      <c r="G80" s="30"/>
      <c r="H80" s="30"/>
      <c r="I80" s="30"/>
      <c r="J80" s="30"/>
      <c r="K80" s="30"/>
      <c r="L80" s="30"/>
      <c r="M80" s="30"/>
      <c r="N80" s="30"/>
      <c r="O80" s="34"/>
    </row>
    <row r="81" spans="3:15" ht="23.25" customHeight="1">
      <c r="C81" s="30"/>
      <c r="D81" s="77" t="s">
        <v>10</v>
      </c>
      <c r="E81" s="30"/>
      <c r="F81" s="30"/>
      <c r="G81" s="30"/>
      <c r="H81" s="30"/>
      <c r="I81" s="30"/>
      <c r="J81" s="30"/>
      <c r="K81" s="30"/>
      <c r="L81" s="30"/>
      <c r="M81" s="30"/>
      <c r="N81" s="30"/>
      <c r="O81" s="34"/>
    </row>
    <row r="82" spans="3:15" ht="29.25" customHeight="1">
      <c r="C82" s="30"/>
      <c r="D82" s="251" t="s">
        <v>50</v>
      </c>
      <c r="E82" s="247"/>
      <c r="F82" s="247"/>
      <c r="G82" s="247"/>
      <c r="H82" s="247"/>
      <c r="I82" s="247"/>
      <c r="J82" s="247"/>
      <c r="K82" s="247"/>
      <c r="L82" s="247"/>
      <c r="M82" s="247"/>
      <c r="N82" s="247"/>
      <c r="O82" s="34"/>
    </row>
    <row r="83" spans="3:15" ht="14.25">
      <c r="C83" s="30"/>
      <c r="D83" s="36"/>
      <c r="E83" s="36"/>
      <c r="F83" s="36"/>
      <c r="G83" s="36"/>
      <c r="H83" s="36"/>
      <c r="I83" s="36"/>
      <c r="J83" s="36"/>
      <c r="K83" s="36"/>
      <c r="L83" s="36"/>
      <c r="M83" s="36"/>
      <c r="N83" s="36"/>
      <c r="O83" s="34"/>
    </row>
    <row r="84" spans="3:15" ht="14.25">
      <c r="C84" s="30"/>
      <c r="D84" s="30"/>
      <c r="E84" s="30"/>
      <c r="F84" s="30"/>
      <c r="G84" s="30"/>
      <c r="H84" s="30"/>
      <c r="I84" s="30"/>
      <c r="J84" s="30"/>
      <c r="K84" s="30"/>
      <c r="L84" s="30"/>
      <c r="M84" s="30"/>
      <c r="N84" s="30"/>
      <c r="O84" s="34"/>
    </row>
    <row r="85" spans="3:15" ht="23.25" customHeight="1">
      <c r="C85" s="30"/>
      <c r="D85" s="77" t="s">
        <v>41</v>
      </c>
      <c r="E85" s="30"/>
      <c r="F85" s="30"/>
      <c r="G85" s="30"/>
      <c r="H85" s="30"/>
      <c r="I85" s="30"/>
      <c r="J85" s="30"/>
      <c r="K85" s="30"/>
      <c r="L85" s="30"/>
      <c r="M85" s="30"/>
      <c r="N85" s="30"/>
      <c r="O85" s="30"/>
    </row>
    <row r="86" spans="3:15" ht="58.5" customHeight="1">
      <c r="C86" s="30"/>
      <c r="D86" s="254" t="s">
        <v>152</v>
      </c>
      <c r="E86" s="254"/>
      <c r="F86" s="254"/>
      <c r="G86" s="254"/>
      <c r="H86" s="254"/>
      <c r="I86" s="254"/>
      <c r="J86" s="254"/>
      <c r="K86" s="254"/>
      <c r="L86" s="254"/>
      <c r="M86" s="254"/>
      <c r="N86" s="254"/>
      <c r="O86" s="30"/>
    </row>
    <row r="87" spans="3:15" ht="18" customHeight="1">
      <c r="C87" s="30"/>
      <c r="D87" s="30"/>
      <c r="E87" s="30"/>
      <c r="F87" s="30"/>
      <c r="G87" s="30"/>
      <c r="H87" s="30"/>
      <c r="I87" s="30"/>
      <c r="J87" s="30"/>
      <c r="K87" s="30"/>
      <c r="L87" s="30"/>
      <c r="M87" s="30"/>
      <c r="N87" s="30"/>
      <c r="O87" s="30"/>
    </row>
  </sheetData>
  <sheetProtection sheet="1"/>
  <mergeCells count="24">
    <mergeCell ref="D78:N78"/>
    <mergeCell ref="D82:N82"/>
    <mergeCell ref="D86:N86"/>
    <mergeCell ref="D71:N71"/>
    <mergeCell ref="D74:N74"/>
    <mergeCell ref="D65:N65"/>
    <mergeCell ref="D69:N69"/>
    <mergeCell ref="D32:N32"/>
    <mergeCell ref="E34:N34"/>
    <mergeCell ref="D38:N38"/>
    <mergeCell ref="L60:O60"/>
    <mergeCell ref="D57:N57"/>
    <mergeCell ref="D61:N61"/>
    <mergeCell ref="D42:N42"/>
    <mergeCell ref="C1:O3"/>
    <mergeCell ref="D29:N29"/>
    <mergeCell ref="D21:N21"/>
    <mergeCell ref="D25:N25"/>
    <mergeCell ref="D27:N27"/>
    <mergeCell ref="D6:E6"/>
    <mergeCell ref="D7:E7"/>
    <mergeCell ref="D17:N17"/>
    <mergeCell ref="D12:N12"/>
    <mergeCell ref="D18:N18"/>
  </mergeCells>
  <hyperlinks>
    <hyperlink ref="H67:K67" location="Zeilen__und_Spaltenbeschriftung_ein_aus" display="Zeilen- und Spaltenbeschriftung ein/aus"/>
    <hyperlink ref="H50" location="'Anwenderhilfe für Excel'!C36" tooltip="» Kopf- und Fußzeile anpassen" display="Kopf- und Fußzeile bearbeiten"/>
    <hyperlink ref="H49" location="'Anwenderhilfe für Excel'!C83" tooltip="» Blattregister ein/aus" display="Blattregister /Blätter einfügen"/>
    <hyperlink ref="H48" location="'Anwenderhilfe für Excel'!C89" tooltip="» Zeilen- und Spaltenbeschriftung ein/aus" display="Zeilen- und Spaltenköpfe"/>
    <hyperlink ref="H47" location="'Anwenderhilfe für Excel'!C95" tooltip="» Gitternetz ein/aus" display="Gitternetz"/>
    <hyperlink ref="H48:J48" location="Zeilen__und_Spaltenbeschriftung_ein_aus" tooltip="» Zeilen- und Spaltenbeschriftung ein/aus" display="» Zeilen- und Spaltenbeschriftung ein/aus"/>
    <hyperlink ref="H49:J49" r:id="rId1" tooltip="» Blattregister ein/aus" display="» Blattregister ein/aus"/>
    <hyperlink ref="H50:I50" location="Gitternetz_ein_aus" tooltip="» Kopf- und Fußzeile anpassen" display="» Gitternetz ein/aus"/>
    <hyperlink ref="H51" location="Hilfe!C100" tooltip="» Zoom einstellen" display="Anpassen der Lösung"/>
    <hyperlink ref="H51:I51" location="Hilfe!C101" tooltip="» Zoom einstellen" display="Anpassen der Lösung"/>
    <hyperlink ref="H51:J51" location="Zoom" tooltip="» Zoom einstellen" display="» Zoom einstellen"/>
    <hyperlink ref="D6:E6" location="Inhaltliche_Hilfe" tooltip="» Inhaltliche Hilfe" display="» Inhaltliche Hilfe"/>
    <hyperlink ref="D7" location="'Technische Hilfe'!Druckbereich" tooltip="» Technische Hilfe" display="» Technische Hilfe"/>
    <hyperlink ref="D7:E7" location="Technische_Hilfe" tooltip="» Technische Hilfe" display="» Technische Hilfe"/>
    <hyperlink ref="H47:I47" location="Gitternetz_ein_aus" tooltip="» Gitternetz ein/aus" display="» Gitternetz ein/aus"/>
    <hyperlink ref="H49:I49" location="Blattregister_ein_aus" tooltip="» Blattregister ein/aus" display="» Blattregister ein/aus"/>
    <hyperlink ref="H50:J50" location="Kopf__und_Fußzeile_bearbeiten" tooltip="» Kopf- und Fußzeile anpassen" display="» Kopf- und Fußzeile anpassen"/>
    <hyperlink ref="N15" location="Startseite!A1" tooltip="» Startseite" display="» Startseite"/>
    <hyperlink ref="N6" location="Startseite!A1" tooltip="» Startseite" display="» Startseite"/>
  </hyperlinks>
  <printOptions/>
  <pageMargins left="0.787401575" right="0.787401575" top="0.58" bottom="0.67" header="0.35" footer="0.37"/>
  <pageSetup horizontalDpi="600" verticalDpi="600" orientation="portrait" paperSize="9" scale="54" r:id="rId3"/>
  <rowBreaks count="2" manualBreakCount="2">
    <brk id="43" max="14" man="1"/>
    <brk id="83" max="14" man="1"/>
  </rowBreaks>
  <drawing r:id="rId2"/>
</worksheet>
</file>

<file path=xl/worksheets/sheet3.xml><?xml version="1.0" encoding="utf-8"?>
<worksheet xmlns="http://schemas.openxmlformats.org/spreadsheetml/2006/main" xmlns:r="http://schemas.openxmlformats.org/officeDocument/2006/relationships">
  <sheetPr codeName="Tabelle1">
    <pageSetUpPr fitToPage="1"/>
  </sheetPr>
  <dimension ref="A1:N37"/>
  <sheetViews>
    <sheetView showGridLines="0" showRowColHeaders="0" zoomScale="85" zoomScaleNormal="85" zoomScalePageLayoutView="0" workbookViewId="0" topLeftCell="B1">
      <selection activeCell="B1" sqref="B1"/>
    </sheetView>
  </sheetViews>
  <sheetFormatPr defaultColWidth="10.00390625" defaultRowHeight="12.75"/>
  <cols>
    <col min="1" max="1" width="0" style="99" hidden="1" customWidth="1"/>
    <col min="2" max="2" width="1.12109375" style="100" customWidth="1"/>
    <col min="3" max="3" width="1.12109375" style="99" customWidth="1"/>
    <col min="4" max="4" width="36.25390625" style="102" customWidth="1"/>
    <col min="5" max="5" width="20.00390625" style="99" customWidth="1"/>
    <col min="6" max="6" width="3.75390625" style="100" customWidth="1"/>
    <col min="7" max="7" width="21.875" style="101" customWidth="1"/>
    <col min="8" max="8" width="20.00390625" style="101" customWidth="1"/>
    <col min="9" max="9" width="1.00390625" style="99" customWidth="1"/>
    <col min="10" max="10" width="12.25390625" style="99" customWidth="1"/>
    <col min="11" max="11" width="18.50390625" style="99" customWidth="1"/>
    <col min="12" max="12" width="11.875" style="99" bestFit="1" customWidth="1"/>
    <col min="13" max="13" width="16.875" style="99" customWidth="1"/>
    <col min="14" max="14" width="15.875" style="99" customWidth="1"/>
    <col min="15" max="16384" width="10.00390625" style="99" customWidth="1"/>
  </cols>
  <sheetData>
    <row r="1" spans="2:9" ht="12" customHeight="1">
      <c r="B1" s="233"/>
      <c r="C1" s="258" t="s">
        <v>89</v>
      </c>
      <c r="D1" s="250"/>
      <c r="E1" s="250"/>
      <c r="F1" s="250"/>
      <c r="G1" s="250"/>
      <c r="H1" s="250"/>
      <c r="I1" s="250"/>
    </row>
    <row r="2" spans="2:9" ht="12" customHeight="1">
      <c r="B2" s="233"/>
      <c r="C2" s="250"/>
      <c r="D2" s="250"/>
      <c r="E2" s="250"/>
      <c r="F2" s="250"/>
      <c r="G2" s="250"/>
      <c r="H2" s="250"/>
      <c r="I2" s="250"/>
    </row>
    <row r="3" spans="1:14" s="128" customFormat="1" ht="21.75" customHeight="1">
      <c r="A3" s="122"/>
      <c r="B3" s="233"/>
      <c r="C3" s="237"/>
      <c r="D3" s="237"/>
      <c r="E3" s="237"/>
      <c r="F3" s="237"/>
      <c r="G3" s="237"/>
      <c r="H3" s="237"/>
      <c r="I3" s="237"/>
      <c r="J3" s="122"/>
      <c r="K3" s="122"/>
      <c r="L3" s="122"/>
      <c r="M3" s="122"/>
      <c r="N3" s="122"/>
    </row>
    <row r="4" spans="1:14" s="128" customFormat="1" ht="5.25" customHeight="1">
      <c r="A4" s="122"/>
      <c r="B4" s="121"/>
      <c r="C4" s="122"/>
      <c r="D4" s="191"/>
      <c r="E4" s="122"/>
      <c r="F4" s="121"/>
      <c r="G4" s="192"/>
      <c r="H4" s="192"/>
      <c r="I4" s="122"/>
      <c r="J4" s="122"/>
      <c r="K4" s="122"/>
      <c r="L4" s="122"/>
      <c r="M4" s="122"/>
      <c r="N4" s="122"/>
    </row>
    <row r="5" spans="1:14" s="128" customFormat="1" ht="12" customHeight="1">
      <c r="A5" s="122"/>
      <c r="B5" s="121"/>
      <c r="C5" s="129"/>
      <c r="D5" s="130"/>
      <c r="E5" s="129"/>
      <c r="F5" s="129"/>
      <c r="G5" s="131"/>
      <c r="H5" s="131"/>
      <c r="I5" s="129"/>
      <c r="J5" s="122"/>
      <c r="K5" s="122"/>
      <c r="L5" s="122"/>
      <c r="M5" s="122"/>
      <c r="N5" s="122"/>
    </row>
    <row r="6" spans="1:14" s="132" customFormat="1" ht="18.75" customHeight="1">
      <c r="A6" s="124"/>
      <c r="B6" s="123"/>
      <c r="C6" s="133"/>
      <c r="D6" s="134" t="s">
        <v>55</v>
      </c>
      <c r="E6" s="135"/>
      <c r="F6" s="135"/>
      <c r="G6" s="135"/>
      <c r="H6" s="127" t="s">
        <v>43</v>
      </c>
      <c r="I6" s="136"/>
      <c r="J6" s="124"/>
      <c r="K6" s="124"/>
      <c r="L6" s="124"/>
      <c r="M6" s="124"/>
      <c r="N6" s="124"/>
    </row>
    <row r="7" spans="1:14" s="128" customFormat="1" ht="18.75" customHeight="1" thickBot="1">
      <c r="A7" s="122"/>
      <c r="B7" s="121"/>
      <c r="C7" s="137"/>
      <c r="D7" s="138"/>
      <c r="E7" s="138"/>
      <c r="F7" s="138"/>
      <c r="G7" s="138"/>
      <c r="H7" s="139"/>
      <c r="I7" s="137"/>
      <c r="J7" s="122"/>
      <c r="K7" s="122"/>
      <c r="L7" s="122"/>
      <c r="M7" s="122"/>
      <c r="N7" s="122"/>
    </row>
    <row r="8" spans="1:14" s="200" customFormat="1" ht="21" customHeight="1" thickBot="1">
      <c r="A8" s="194"/>
      <c r="B8" s="195"/>
      <c r="C8" s="196"/>
      <c r="D8" s="197" t="s">
        <v>56</v>
      </c>
      <c r="E8" s="198" t="s">
        <v>57</v>
      </c>
      <c r="F8" s="196"/>
      <c r="G8" s="199" t="s">
        <v>58</v>
      </c>
      <c r="H8" s="234" t="s">
        <v>153</v>
      </c>
      <c r="I8" s="196"/>
      <c r="J8" s="194"/>
      <c r="K8" s="194"/>
      <c r="L8" s="194"/>
      <c r="M8" s="194"/>
      <c r="N8" s="194"/>
    </row>
    <row r="9" spans="1:14" s="206" customFormat="1" ht="14.25">
      <c r="A9" s="201"/>
      <c r="B9" s="202"/>
      <c r="C9" s="203"/>
      <c r="D9" s="204"/>
      <c r="E9" s="203"/>
      <c r="F9" s="203"/>
      <c r="G9" s="205"/>
      <c r="H9" s="205"/>
      <c r="I9" s="203"/>
      <c r="J9" s="201"/>
      <c r="K9" s="201"/>
      <c r="L9" s="201"/>
      <c r="M9" s="201"/>
      <c r="N9" s="201"/>
    </row>
    <row r="10" spans="1:14" s="206" customFormat="1" ht="14.25">
      <c r="A10" s="201"/>
      <c r="B10" s="202"/>
      <c r="C10" s="203"/>
      <c r="D10" s="207" t="s">
        <v>59</v>
      </c>
      <c r="E10" s="203"/>
      <c r="F10" s="203"/>
      <c r="G10" s="205"/>
      <c r="H10" s="205"/>
      <c r="I10" s="203"/>
      <c r="J10" s="201"/>
      <c r="K10" s="201"/>
      <c r="L10" s="201"/>
      <c r="M10" s="201"/>
      <c r="N10" s="201"/>
    </row>
    <row r="11" spans="1:14" s="206" customFormat="1" ht="15" thickBot="1">
      <c r="A11" s="201"/>
      <c r="B11" s="202"/>
      <c r="C11" s="203"/>
      <c r="D11" s="204"/>
      <c r="E11" s="203"/>
      <c r="F11" s="203"/>
      <c r="G11" s="205"/>
      <c r="H11" s="205"/>
      <c r="I11" s="203"/>
      <c r="J11" s="201"/>
      <c r="K11" s="201"/>
      <c r="L11" s="201"/>
      <c r="M11" s="201"/>
      <c r="N11" s="201"/>
    </row>
    <row r="12" spans="1:14" s="206" customFormat="1" ht="15" thickBot="1">
      <c r="A12" s="201"/>
      <c r="B12" s="202"/>
      <c r="C12" s="203"/>
      <c r="D12" s="259" t="s">
        <v>60</v>
      </c>
      <c r="E12" s="260"/>
      <c r="F12" s="208"/>
      <c r="G12" s="259" t="s">
        <v>61</v>
      </c>
      <c r="H12" s="260"/>
      <c r="I12" s="203"/>
      <c r="J12" s="201"/>
      <c r="K12" s="201"/>
      <c r="L12" s="201"/>
      <c r="M12" s="201"/>
      <c r="N12" s="201"/>
    </row>
    <row r="13" spans="1:14" s="206" customFormat="1" ht="14.25">
      <c r="A13" s="201"/>
      <c r="B13" s="202"/>
      <c r="C13" s="203"/>
      <c r="D13" s="209" t="s">
        <v>62</v>
      </c>
      <c r="E13" s="210"/>
      <c r="F13" s="211"/>
      <c r="G13" s="209" t="s">
        <v>63</v>
      </c>
      <c r="H13" s="210"/>
      <c r="I13" s="203"/>
      <c r="J13" s="201"/>
      <c r="K13" s="201"/>
      <c r="L13" s="201"/>
      <c r="M13" s="201"/>
      <c r="N13" s="201"/>
    </row>
    <row r="14" spans="1:14" s="206" customFormat="1" ht="14.25">
      <c r="A14" s="201"/>
      <c r="B14" s="202"/>
      <c r="C14" s="203"/>
      <c r="D14" s="209" t="s">
        <v>64</v>
      </c>
      <c r="E14" s="212"/>
      <c r="F14" s="211"/>
      <c r="G14" s="209" t="s">
        <v>65</v>
      </c>
      <c r="H14" s="212"/>
      <c r="I14" s="203"/>
      <c r="J14" s="201"/>
      <c r="K14" s="201"/>
      <c r="L14" s="201"/>
      <c r="M14" s="201"/>
      <c r="N14" s="201"/>
    </row>
    <row r="15" spans="1:14" s="206" customFormat="1" ht="14.25">
      <c r="A15" s="201"/>
      <c r="B15" s="202"/>
      <c r="C15" s="203"/>
      <c r="D15" s="213" t="s">
        <v>66</v>
      </c>
      <c r="E15" s="212"/>
      <c r="F15" s="214"/>
      <c r="G15" s="209" t="s">
        <v>67</v>
      </c>
      <c r="H15" s="212"/>
      <c r="I15" s="203"/>
      <c r="J15" s="201"/>
      <c r="K15" s="201"/>
      <c r="L15" s="201"/>
      <c r="M15" s="201"/>
      <c r="N15" s="201"/>
    </row>
    <row r="16" spans="1:14" s="206" customFormat="1" ht="14.25">
      <c r="A16" s="201"/>
      <c r="B16" s="202"/>
      <c r="C16" s="203"/>
      <c r="D16" s="213" t="s">
        <v>68</v>
      </c>
      <c r="E16" s="212"/>
      <c r="F16" s="214"/>
      <c r="G16" s="213" t="s">
        <v>69</v>
      </c>
      <c r="H16" s="212"/>
      <c r="I16" s="203"/>
      <c r="J16" s="201"/>
      <c r="K16" s="201"/>
      <c r="L16" s="201"/>
      <c r="M16" s="201"/>
      <c r="N16" s="201"/>
    </row>
    <row r="17" spans="1:14" s="206" customFormat="1" ht="14.25">
      <c r="A17" s="201"/>
      <c r="B17" s="202"/>
      <c r="C17" s="203"/>
      <c r="D17" s="209" t="s">
        <v>70</v>
      </c>
      <c r="E17" s="212"/>
      <c r="F17" s="214"/>
      <c r="G17" s="209" t="s">
        <v>71</v>
      </c>
      <c r="H17" s="212"/>
      <c r="I17" s="203"/>
      <c r="J17" s="201"/>
      <c r="K17" s="201"/>
      <c r="L17" s="201"/>
      <c r="M17" s="201"/>
      <c r="N17" s="201"/>
    </row>
    <row r="18" spans="1:14" s="206" customFormat="1" ht="15" thickBot="1">
      <c r="A18" s="201"/>
      <c r="B18" s="202"/>
      <c r="C18" s="203"/>
      <c r="D18" s="209" t="s">
        <v>72</v>
      </c>
      <c r="E18" s="212"/>
      <c r="F18" s="211"/>
      <c r="G18" s="215" t="s">
        <v>73</v>
      </c>
      <c r="H18" s="216"/>
      <c r="I18" s="203"/>
      <c r="J18" s="201"/>
      <c r="K18" s="201"/>
      <c r="L18" s="201"/>
      <c r="M18" s="201"/>
      <c r="N18" s="201"/>
    </row>
    <row r="19" spans="1:14" s="206" customFormat="1" ht="14.25">
      <c r="A19" s="201"/>
      <c r="B19" s="202"/>
      <c r="C19" s="203"/>
      <c r="D19" s="213" t="s">
        <v>74</v>
      </c>
      <c r="E19" s="212"/>
      <c r="F19" s="211"/>
      <c r="G19" s="217"/>
      <c r="H19" s="217"/>
      <c r="I19" s="203"/>
      <c r="J19" s="201"/>
      <c r="K19" s="201"/>
      <c r="L19" s="201"/>
      <c r="M19" s="201"/>
      <c r="N19" s="201"/>
    </row>
    <row r="20" spans="1:14" s="206" customFormat="1" ht="15" thickBot="1">
      <c r="A20" s="201"/>
      <c r="B20" s="202"/>
      <c r="C20" s="203"/>
      <c r="D20" s="215" t="s">
        <v>75</v>
      </c>
      <c r="E20" s="216"/>
      <c r="F20" s="211"/>
      <c r="G20" s="217"/>
      <c r="H20" s="217"/>
      <c r="I20" s="203"/>
      <c r="J20" s="201"/>
      <c r="K20" s="201"/>
      <c r="L20" s="201"/>
      <c r="M20" s="201"/>
      <c r="N20" s="201"/>
    </row>
    <row r="21" spans="1:14" s="206" customFormat="1" ht="14.25">
      <c r="A21" s="201"/>
      <c r="B21" s="202"/>
      <c r="C21" s="203"/>
      <c r="D21" s="218"/>
      <c r="E21" s="214"/>
      <c r="F21" s="211"/>
      <c r="G21" s="217"/>
      <c r="H21" s="217"/>
      <c r="I21" s="203"/>
      <c r="J21" s="201"/>
      <c r="K21" s="201"/>
      <c r="L21" s="201"/>
      <c r="M21" s="201"/>
      <c r="N21" s="201"/>
    </row>
    <row r="22" spans="1:14" s="206" customFormat="1" ht="14.25">
      <c r="A22" s="201"/>
      <c r="B22" s="202"/>
      <c r="C22" s="203"/>
      <c r="D22" s="219" t="s">
        <v>76</v>
      </c>
      <c r="E22" s="214"/>
      <c r="F22" s="211"/>
      <c r="G22" s="217"/>
      <c r="H22" s="217"/>
      <c r="I22" s="203"/>
      <c r="J22" s="201"/>
      <c r="K22" s="201"/>
      <c r="L22" s="201"/>
      <c r="M22" s="201"/>
      <c r="N22" s="201"/>
    </row>
    <row r="23" spans="1:14" s="206" customFormat="1" ht="15" thickBot="1">
      <c r="A23" s="201"/>
      <c r="B23" s="202"/>
      <c r="C23" s="203"/>
      <c r="D23" s="219"/>
      <c r="E23" s="214"/>
      <c r="F23" s="211"/>
      <c r="G23" s="217"/>
      <c r="H23" s="217"/>
      <c r="I23" s="203"/>
      <c r="J23" s="201"/>
      <c r="K23" s="201"/>
      <c r="L23" s="201"/>
      <c r="M23" s="201"/>
      <c r="N23" s="201"/>
    </row>
    <row r="24" spans="1:14" s="206" customFormat="1" ht="15" thickBot="1">
      <c r="A24" s="201"/>
      <c r="B24" s="202"/>
      <c r="C24" s="203"/>
      <c r="D24" s="259" t="s">
        <v>77</v>
      </c>
      <c r="E24" s="260"/>
      <c r="F24" s="220"/>
      <c r="G24" s="259" t="s">
        <v>78</v>
      </c>
      <c r="H24" s="260"/>
      <c r="I24" s="203"/>
      <c r="J24" s="201"/>
      <c r="K24" s="201"/>
      <c r="L24" s="201"/>
      <c r="M24" s="201"/>
      <c r="N24" s="201"/>
    </row>
    <row r="25" spans="1:14" s="206" customFormat="1" ht="14.25">
      <c r="A25" s="201"/>
      <c r="B25" s="202"/>
      <c r="C25" s="203"/>
      <c r="D25" s="209" t="s">
        <v>79</v>
      </c>
      <c r="E25" s="210"/>
      <c r="F25" s="214"/>
      <c r="G25" s="209" t="s">
        <v>80</v>
      </c>
      <c r="H25" s="210"/>
      <c r="I25" s="203"/>
      <c r="J25" s="201"/>
      <c r="K25" s="201"/>
      <c r="L25" s="201"/>
      <c r="M25" s="201"/>
      <c r="N25" s="201"/>
    </row>
    <row r="26" spans="1:14" s="206" customFormat="1" ht="15" thickBot="1">
      <c r="A26" s="201"/>
      <c r="B26" s="202"/>
      <c r="C26" s="203"/>
      <c r="D26" s="213" t="s">
        <v>81</v>
      </c>
      <c r="E26" s="212"/>
      <c r="F26" s="211"/>
      <c r="G26" s="215" t="s">
        <v>82</v>
      </c>
      <c r="H26" s="216"/>
      <c r="I26" s="203"/>
      <c r="J26" s="201"/>
      <c r="K26" s="201"/>
      <c r="L26" s="201"/>
      <c r="M26" s="201"/>
      <c r="N26" s="201"/>
    </row>
    <row r="27" spans="1:14" s="206" customFormat="1" ht="14.25">
      <c r="A27" s="201"/>
      <c r="B27" s="202"/>
      <c r="C27" s="203"/>
      <c r="D27" s="213" t="s">
        <v>83</v>
      </c>
      <c r="E27" s="212"/>
      <c r="F27" s="211"/>
      <c r="G27" s="203"/>
      <c r="H27" s="203"/>
      <c r="I27" s="203"/>
      <c r="J27" s="201"/>
      <c r="K27" s="201"/>
      <c r="L27" s="201"/>
      <c r="M27" s="201"/>
      <c r="N27" s="201"/>
    </row>
    <row r="28" spans="1:14" s="206" customFormat="1" ht="15" thickBot="1">
      <c r="A28" s="201"/>
      <c r="B28" s="202"/>
      <c r="C28" s="203"/>
      <c r="D28" s="215" t="s">
        <v>84</v>
      </c>
      <c r="E28" s="216"/>
      <c r="F28" s="211"/>
      <c r="G28" s="203"/>
      <c r="H28" s="203"/>
      <c r="I28" s="203"/>
      <c r="J28" s="201"/>
      <c r="K28" s="201"/>
      <c r="L28" s="201"/>
      <c r="M28" s="201"/>
      <c r="N28" s="201"/>
    </row>
    <row r="29" spans="1:14" s="206" customFormat="1" ht="14.25">
      <c r="A29" s="201"/>
      <c r="B29" s="202"/>
      <c r="C29" s="203"/>
      <c r="D29" s="221"/>
      <c r="E29" s="211"/>
      <c r="F29" s="211"/>
      <c r="G29" s="203"/>
      <c r="H29" s="203"/>
      <c r="I29" s="203"/>
      <c r="J29" s="201"/>
      <c r="K29" s="201"/>
      <c r="L29" s="201"/>
      <c r="M29" s="201"/>
      <c r="N29" s="201"/>
    </row>
    <row r="30" spans="1:14" s="206" customFormat="1" ht="14.25">
      <c r="A30" s="201"/>
      <c r="B30" s="202"/>
      <c r="C30" s="203"/>
      <c r="D30" s="222"/>
      <c r="E30" s="211"/>
      <c r="F30" s="211"/>
      <c r="G30" s="217"/>
      <c r="H30" s="217"/>
      <c r="I30" s="203"/>
      <c r="J30" s="201"/>
      <c r="K30" s="201"/>
      <c r="L30" s="201"/>
      <c r="M30" s="201"/>
      <c r="N30" s="201"/>
    </row>
    <row r="31" spans="1:14" s="206" customFormat="1" ht="14.25">
      <c r="A31" s="201"/>
      <c r="B31" s="202"/>
      <c r="C31" s="203"/>
      <c r="D31" s="219" t="s">
        <v>144</v>
      </c>
      <c r="E31" s="211"/>
      <c r="F31" s="217"/>
      <c r="G31" s="217"/>
      <c r="H31" s="217"/>
      <c r="I31" s="203"/>
      <c r="J31" s="201"/>
      <c r="K31" s="201"/>
      <c r="L31" s="201"/>
      <c r="M31" s="201"/>
      <c r="N31" s="201"/>
    </row>
    <row r="32" spans="1:14" s="206" customFormat="1" ht="15" thickBot="1">
      <c r="A32" s="201"/>
      <c r="B32" s="202"/>
      <c r="C32" s="203"/>
      <c r="D32" s="219"/>
      <c r="E32" s="211"/>
      <c r="F32" s="217"/>
      <c r="G32" s="217"/>
      <c r="H32" s="217"/>
      <c r="I32" s="203"/>
      <c r="J32" s="201"/>
      <c r="K32" s="201"/>
      <c r="L32" s="201"/>
      <c r="M32" s="201"/>
      <c r="N32" s="201"/>
    </row>
    <row r="33" spans="1:14" s="206" customFormat="1" ht="14.25">
      <c r="A33" s="201"/>
      <c r="B33" s="202"/>
      <c r="C33" s="203"/>
      <c r="D33" s="223" t="s">
        <v>85</v>
      </c>
      <c r="E33" s="210"/>
      <c r="F33" s="217"/>
      <c r="G33" s="217"/>
      <c r="H33" s="217"/>
      <c r="I33" s="203"/>
      <c r="J33" s="201"/>
      <c r="K33" s="201"/>
      <c r="L33" s="201"/>
      <c r="M33" s="201"/>
      <c r="N33" s="201"/>
    </row>
    <row r="34" spans="1:14" s="206" customFormat="1" ht="14.25">
      <c r="A34" s="201"/>
      <c r="B34" s="202"/>
      <c r="C34" s="203"/>
      <c r="D34" s="213" t="s">
        <v>86</v>
      </c>
      <c r="E34" s="212"/>
      <c r="F34" s="211"/>
      <c r="G34" s="205"/>
      <c r="H34" s="205"/>
      <c r="I34" s="203"/>
      <c r="J34" s="201"/>
      <c r="K34" s="201"/>
      <c r="L34" s="201"/>
      <c r="M34" s="201"/>
      <c r="N34" s="201"/>
    </row>
    <row r="35" spans="1:14" s="206" customFormat="1" ht="14.25">
      <c r="A35" s="201"/>
      <c r="B35" s="202"/>
      <c r="C35" s="203"/>
      <c r="D35" s="213" t="s">
        <v>87</v>
      </c>
      <c r="E35" s="212"/>
      <c r="F35" s="211"/>
      <c r="G35" s="217"/>
      <c r="H35" s="217"/>
      <c r="I35" s="203"/>
      <c r="J35" s="201"/>
      <c r="K35" s="201"/>
      <c r="L35" s="201"/>
      <c r="M35" s="201"/>
      <c r="N35" s="201"/>
    </row>
    <row r="36" spans="1:14" s="206" customFormat="1" ht="15" thickBot="1">
      <c r="A36" s="201"/>
      <c r="B36" s="202"/>
      <c r="C36" s="203"/>
      <c r="D36" s="224" t="s">
        <v>88</v>
      </c>
      <c r="E36" s="216"/>
      <c r="F36" s="214"/>
      <c r="G36" s="217"/>
      <c r="H36" s="217"/>
      <c r="I36" s="203"/>
      <c r="J36" s="201"/>
      <c r="K36" s="201"/>
      <c r="L36" s="201"/>
      <c r="M36" s="201"/>
      <c r="N36" s="201"/>
    </row>
    <row r="37" spans="1:14" ht="6.75" customHeight="1">
      <c r="A37" s="122"/>
      <c r="B37" s="121"/>
      <c r="C37" s="107"/>
      <c r="D37" s="110"/>
      <c r="E37" s="109"/>
      <c r="F37" s="107"/>
      <c r="G37" s="108"/>
      <c r="H37" s="108"/>
      <c r="I37" s="107"/>
      <c r="J37" s="122"/>
      <c r="K37" s="122"/>
      <c r="L37" s="122"/>
      <c r="M37" s="122"/>
      <c r="N37" s="122"/>
    </row>
  </sheetData>
  <sheetProtection sheet="1"/>
  <mergeCells count="5">
    <mergeCell ref="C1:I3"/>
    <mergeCell ref="D24:E24"/>
    <mergeCell ref="G24:H24"/>
    <mergeCell ref="D12:E12"/>
    <mergeCell ref="G12:H12"/>
  </mergeCells>
  <hyperlinks>
    <hyperlink ref="H6" location="Startseite!A1" tooltip="» Startseite" display="» Startseite"/>
  </hyperlinks>
  <printOptions/>
  <pageMargins left="0.787401575" right="0.787401575" top="0.984251969" bottom="0.984251969" header="0.511811023" footer="0.511811023"/>
  <pageSetup fitToHeight="0" fitToWidth="1" horizontalDpi="600" verticalDpi="600" orientation="portrait" paperSize="9" scale="74" r:id="rId4"/>
  <drawing r:id="rId3"/>
  <legacyDrawing r:id="rId2"/>
</worksheet>
</file>

<file path=xl/worksheets/sheet4.xml><?xml version="1.0" encoding="utf-8"?>
<worksheet xmlns="http://schemas.openxmlformats.org/spreadsheetml/2006/main" xmlns:r="http://schemas.openxmlformats.org/officeDocument/2006/relationships">
  <sheetPr codeName="Tabelle5">
    <pageSetUpPr fitToPage="1"/>
  </sheetPr>
  <dimension ref="A1:IT61"/>
  <sheetViews>
    <sheetView showGridLines="0" showRowColHeaders="0" zoomScale="85" zoomScaleNormal="85" zoomScalePageLayoutView="0" workbookViewId="0" topLeftCell="B1">
      <selection activeCell="F19" sqref="F19"/>
    </sheetView>
  </sheetViews>
  <sheetFormatPr defaultColWidth="10.00390625" defaultRowHeight="12.75"/>
  <cols>
    <col min="1" max="1" width="0" style="99" hidden="1" customWidth="1"/>
    <col min="2" max="2" width="1.12109375" style="100" customWidth="1"/>
    <col min="3" max="3" width="1.12109375" style="99" customWidth="1"/>
    <col min="4" max="4" width="13.75390625" style="102" customWidth="1"/>
    <col min="5" max="5" width="11.25390625" style="99" customWidth="1"/>
    <col min="6" max="6" width="7.50390625" style="99" customWidth="1"/>
    <col min="7" max="7" width="7.625" style="99" customWidth="1"/>
    <col min="8" max="8" width="34.875" style="99" customWidth="1"/>
    <col min="9" max="9" width="14.375" style="103" customWidth="1"/>
    <col min="10" max="10" width="1.00390625" style="99" customWidth="1"/>
    <col min="11" max="16384" width="10.00390625" style="99" customWidth="1"/>
  </cols>
  <sheetData>
    <row r="1" spans="2:10" ht="12" customHeight="1">
      <c r="B1" s="233"/>
      <c r="C1" s="258" t="s">
        <v>141</v>
      </c>
      <c r="D1" s="250"/>
      <c r="E1" s="250"/>
      <c r="F1" s="250"/>
      <c r="G1" s="250"/>
      <c r="H1" s="250"/>
      <c r="I1" s="250"/>
      <c r="J1" s="250"/>
    </row>
    <row r="2" spans="2:10" ht="12" customHeight="1">
      <c r="B2" s="233"/>
      <c r="C2" s="250"/>
      <c r="D2" s="250"/>
      <c r="E2" s="250"/>
      <c r="F2" s="250"/>
      <c r="G2" s="250"/>
      <c r="H2" s="250"/>
      <c r="I2" s="250"/>
      <c r="J2" s="250"/>
    </row>
    <row r="3" spans="1:254" s="128" customFormat="1" ht="21.75" customHeight="1">
      <c r="A3" s="122"/>
      <c r="B3" s="233"/>
      <c r="C3" s="237"/>
      <c r="D3" s="237"/>
      <c r="E3" s="237"/>
      <c r="F3" s="237"/>
      <c r="G3" s="237"/>
      <c r="H3" s="237"/>
      <c r="I3" s="237"/>
      <c r="J3" s="237"/>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row>
    <row r="4" spans="1:254" s="128" customFormat="1" ht="5.25" customHeight="1">
      <c r="A4" s="122"/>
      <c r="B4" s="121"/>
      <c r="C4" s="122"/>
      <c r="D4" s="191"/>
      <c r="E4" s="122"/>
      <c r="F4" s="122"/>
      <c r="G4" s="122"/>
      <c r="H4" s="122"/>
      <c r="I4" s="193"/>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row>
    <row r="5" spans="1:254" s="128" customFormat="1" ht="12" customHeight="1">
      <c r="A5" s="122"/>
      <c r="B5" s="121"/>
      <c r="C5" s="129"/>
      <c r="D5" s="130"/>
      <c r="E5" s="129"/>
      <c r="F5" s="129"/>
      <c r="G5" s="129"/>
      <c r="H5" s="129"/>
      <c r="I5" s="140"/>
      <c r="J5" s="129"/>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row>
    <row r="6" spans="1:254" s="132" customFormat="1" ht="18.75" customHeight="1">
      <c r="A6" s="124"/>
      <c r="B6" s="123"/>
      <c r="C6" s="133"/>
      <c r="D6" s="165" t="s">
        <v>91</v>
      </c>
      <c r="E6" s="166"/>
      <c r="F6" s="166"/>
      <c r="G6" s="166"/>
      <c r="H6" s="166"/>
      <c r="I6" s="127" t="s">
        <v>43</v>
      </c>
      <c r="J6" s="136"/>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row>
    <row r="7" spans="1:254" s="128" customFormat="1" ht="12.75">
      <c r="A7" s="122"/>
      <c r="B7" s="121"/>
      <c r="C7" s="137"/>
      <c r="D7" s="141"/>
      <c r="E7" s="142"/>
      <c r="F7" s="142"/>
      <c r="G7" s="143"/>
      <c r="H7" s="143"/>
      <c r="I7" s="144"/>
      <c r="J7" s="145"/>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row>
    <row r="8" spans="1:254" s="116" customFormat="1" ht="9" customHeight="1">
      <c r="A8" s="123"/>
      <c r="B8" s="123"/>
      <c r="C8" s="120"/>
      <c r="D8" s="146"/>
      <c r="E8" s="146"/>
      <c r="F8" s="111"/>
      <c r="G8" s="147"/>
      <c r="H8" s="148"/>
      <c r="I8" s="149"/>
      <c r="J8" s="115"/>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row>
    <row r="9" spans="1:254" ht="14.25">
      <c r="A9" s="122"/>
      <c r="B9" s="121"/>
      <c r="C9" s="107"/>
      <c r="D9" s="163" t="s">
        <v>149</v>
      </c>
      <c r="E9" s="162" t="str">
        <f>Firmenname</f>
        <v>Muster GmbH</v>
      </c>
      <c r="F9" s="111"/>
      <c r="G9" s="109"/>
      <c r="H9" s="109"/>
      <c r="I9" s="119"/>
      <c r="J9" s="107"/>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row>
    <row r="10" spans="1:254" ht="12" customHeight="1">
      <c r="A10" s="122"/>
      <c r="B10" s="121"/>
      <c r="C10" s="107"/>
      <c r="D10" s="167"/>
      <c r="E10" s="150"/>
      <c r="F10" s="151"/>
      <c r="G10" s="152"/>
      <c r="H10" s="152"/>
      <c r="I10" s="153"/>
      <c r="J10" s="11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row>
    <row r="11" spans="1:254" ht="14.25">
      <c r="A11" s="122"/>
      <c r="B11" s="121"/>
      <c r="C11" s="112"/>
      <c r="D11" s="111" t="s">
        <v>145</v>
      </c>
      <c r="E11" s="155" t="str">
        <f>Auswertungszeitraum</f>
        <v>20xx</v>
      </c>
      <c r="F11" s="154"/>
      <c r="G11" s="154"/>
      <c r="H11" s="154"/>
      <c r="I11" s="156" t="s">
        <v>90</v>
      </c>
      <c r="J11" s="11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row>
    <row r="12" spans="1:254" ht="12.75">
      <c r="A12" s="122"/>
      <c r="B12" s="121"/>
      <c r="C12" s="112"/>
      <c r="D12" s="157"/>
      <c r="E12" s="158"/>
      <c r="F12" s="158"/>
      <c r="G12" s="152"/>
      <c r="H12" s="152"/>
      <c r="I12" s="153"/>
      <c r="J12" s="11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row>
    <row r="13" spans="1:254" s="104" customFormat="1" ht="21.75" customHeight="1">
      <c r="A13" s="124"/>
      <c r="B13" s="123"/>
      <c r="C13" s="113"/>
      <c r="D13" s="177" t="s">
        <v>92</v>
      </c>
      <c r="E13" s="178"/>
      <c r="F13" s="178"/>
      <c r="G13" s="160" t="s">
        <v>93</v>
      </c>
      <c r="H13" s="159"/>
      <c r="I13" s="161" t="s">
        <v>94</v>
      </c>
      <c r="J13" s="11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row>
    <row r="14" spans="1:254" s="104" customFormat="1" ht="17.25" customHeight="1">
      <c r="A14" s="124"/>
      <c r="B14" s="123"/>
      <c r="C14" s="114"/>
      <c r="D14" s="179" t="s">
        <v>95</v>
      </c>
      <c r="E14" s="180"/>
      <c r="F14" s="180"/>
      <c r="G14" s="170" t="s">
        <v>96</v>
      </c>
      <c r="H14" s="168"/>
      <c r="I14" s="171">
        <f>IF(kfr_Fremdkapital&lt;&gt;0,(liquide_Mittel*100)/kfr_Fremdkapital,0)</f>
        <v>0</v>
      </c>
      <c r="J14" s="115"/>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row>
    <row r="15" spans="1:254" s="104" customFormat="1" ht="17.25" customHeight="1">
      <c r="A15" s="124"/>
      <c r="B15" s="123"/>
      <c r="C15" s="115"/>
      <c r="D15" s="181"/>
      <c r="E15" s="182"/>
      <c r="F15" s="182"/>
      <c r="G15" s="172" t="s">
        <v>97</v>
      </c>
      <c r="H15" s="163"/>
      <c r="I15" s="173">
        <f>IF(kfr_Fremdkapital&lt;&gt;0,(liquide_Mittel+Forderungen)*100/kfr_Fremdkapital,0)</f>
        <v>0</v>
      </c>
      <c r="J15" s="115"/>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row>
    <row r="16" spans="1:254" s="104" customFormat="1" ht="17.25" customHeight="1">
      <c r="A16" s="124"/>
      <c r="B16" s="123"/>
      <c r="C16" s="115"/>
      <c r="D16" s="181"/>
      <c r="E16" s="182"/>
      <c r="F16" s="182"/>
      <c r="G16" s="172" t="s">
        <v>98</v>
      </c>
      <c r="H16" s="163"/>
      <c r="I16" s="173">
        <f>IF(kfr_Fremdkapital&lt;&gt;0,((liquide_Mittel+Forderungen+Vorräte)*100)/kfr_Fremdkapital,0)</f>
        <v>0</v>
      </c>
      <c r="J16" s="115"/>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row>
    <row r="17" spans="1:254" s="104" customFormat="1" ht="15" customHeight="1">
      <c r="A17" s="124"/>
      <c r="B17" s="123"/>
      <c r="C17" s="115"/>
      <c r="D17" s="181"/>
      <c r="E17" s="182"/>
      <c r="F17" s="182"/>
      <c r="G17" s="172" t="s">
        <v>99</v>
      </c>
      <c r="H17" s="163"/>
      <c r="I17" s="173">
        <f>IF(Gesamtkapital&lt;&gt;0,(Eigenkapital*100)/Gesamtkapital,0)</f>
        <v>0</v>
      </c>
      <c r="J17" s="115"/>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row>
    <row r="18" spans="1:254" s="105" customFormat="1" ht="17.25" customHeight="1">
      <c r="A18" s="126"/>
      <c r="B18" s="125"/>
      <c r="C18" s="111"/>
      <c r="D18" s="181"/>
      <c r="E18" s="182"/>
      <c r="F18" s="182"/>
      <c r="G18" s="172" t="s">
        <v>100</v>
      </c>
      <c r="H18" s="163"/>
      <c r="I18" s="173">
        <f>IF(Anlagevermögen&lt;&gt;0,(Eigenkapital*100)/Anlagevermögen,0)</f>
        <v>0</v>
      </c>
      <c r="J18" s="111"/>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c r="IT18" s="126"/>
    </row>
    <row r="19" spans="1:254" s="104" customFormat="1" ht="17.25" customHeight="1">
      <c r="A19" s="124"/>
      <c r="B19" s="123"/>
      <c r="C19" s="115"/>
      <c r="D19" s="181"/>
      <c r="E19" s="182"/>
      <c r="F19" s="182"/>
      <c r="G19" s="172" t="s">
        <v>101</v>
      </c>
      <c r="H19" s="163"/>
      <c r="I19" s="173">
        <f>IF(Anlagevermögen&lt;&gt;0,(Eigenkapital+lfr_Fremdkapital)*100/Anlagevermögen,0)</f>
        <v>0</v>
      </c>
      <c r="J19" s="115"/>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row>
    <row r="20" spans="1:254" s="104" customFormat="1" ht="17.25" customHeight="1">
      <c r="A20" s="124"/>
      <c r="B20" s="123"/>
      <c r="C20" s="115"/>
      <c r="D20" s="181"/>
      <c r="E20" s="182"/>
      <c r="F20" s="182"/>
      <c r="G20" s="172" t="s">
        <v>102</v>
      </c>
      <c r="H20" s="163"/>
      <c r="I20" s="173">
        <f>IF(Anlagevermögen+Vorräte&lt;&gt;0,(Eigenkapital+lfr_Fremdkapital)/(Anlagevermögen+Vorräte)*100,0)</f>
        <v>0</v>
      </c>
      <c r="J20" s="115"/>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row>
    <row r="21" spans="1:254" s="104" customFormat="1" ht="15" customHeight="1">
      <c r="A21" s="124"/>
      <c r="B21" s="123"/>
      <c r="C21" s="115"/>
      <c r="D21" s="181"/>
      <c r="E21" s="182"/>
      <c r="F21" s="182"/>
      <c r="G21" s="172" t="s">
        <v>103</v>
      </c>
      <c r="H21" s="163"/>
      <c r="I21" s="173">
        <f>IF(Gesamtkapital&lt;&gt;0,(liquide_Mittel*100)/Gesamtkapital,0)</f>
        <v>0</v>
      </c>
      <c r="J21" s="115"/>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row>
    <row r="22" spans="1:254" s="105" customFormat="1" ht="17.25" customHeight="1">
      <c r="A22" s="126"/>
      <c r="B22" s="125"/>
      <c r="C22" s="111"/>
      <c r="D22" s="181"/>
      <c r="E22" s="182"/>
      <c r="F22" s="182"/>
      <c r="G22" s="172" t="s">
        <v>104</v>
      </c>
      <c r="H22" s="163"/>
      <c r="I22" s="173">
        <f>IF(kfr_Fremdkapital&lt;&gt;0,Umlaufvermögen/kfr_Fremdkapital,0)</f>
        <v>0</v>
      </c>
      <c r="J22" s="111"/>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c r="IT22" s="126"/>
    </row>
    <row r="23" spans="1:254" s="105" customFormat="1" ht="17.25" customHeight="1">
      <c r="A23" s="126"/>
      <c r="B23" s="125"/>
      <c r="C23" s="111"/>
      <c r="D23" s="181"/>
      <c r="E23" s="182"/>
      <c r="F23" s="182"/>
      <c r="G23" s="172" t="s">
        <v>105</v>
      </c>
      <c r="H23" s="163"/>
      <c r="I23" s="173">
        <f>IF(Eigenkapital&lt;&gt;0,(Fremdkapital*100)/Eigenkapital,0)</f>
        <v>0</v>
      </c>
      <c r="J23" s="111"/>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row>
    <row r="24" spans="1:254" s="105" customFormat="1" ht="17.25" customHeight="1">
      <c r="A24" s="126"/>
      <c r="B24" s="125"/>
      <c r="C24" s="111"/>
      <c r="D24" s="181"/>
      <c r="E24" s="182"/>
      <c r="F24" s="182"/>
      <c r="G24" s="172" t="s">
        <v>106</v>
      </c>
      <c r="H24" s="163"/>
      <c r="I24" s="173">
        <f>IF(Gesamtkapital&lt;&gt;0,(Fremdkapital*100)/Gesamtkapital,0)</f>
        <v>0</v>
      </c>
      <c r="J24" s="111"/>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row>
    <row r="25" spans="1:254" s="105" customFormat="1" ht="15" customHeight="1">
      <c r="A25" s="126"/>
      <c r="B25" s="125"/>
      <c r="C25" s="111"/>
      <c r="D25" s="181"/>
      <c r="E25" s="182"/>
      <c r="F25" s="182"/>
      <c r="G25" s="172" t="s">
        <v>107</v>
      </c>
      <c r="H25" s="163"/>
      <c r="I25" s="173">
        <f>IF(Gesamtkapital&lt;&gt;0,(Anlagevermögen*100)/Gesamtkapital,0)</f>
        <v>0</v>
      </c>
      <c r="J25" s="111"/>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row>
    <row r="26" spans="1:254" s="104" customFormat="1" ht="15" customHeight="1">
      <c r="A26" s="124"/>
      <c r="B26" s="123"/>
      <c r="C26" s="115"/>
      <c r="D26" s="181"/>
      <c r="E26" s="182"/>
      <c r="F26" s="182"/>
      <c r="G26" s="172" t="s">
        <v>108</v>
      </c>
      <c r="H26" s="163"/>
      <c r="I26" s="173">
        <f>IF(Gesamtkapital&lt;&gt;0,Umlaufvermögen*100/Gesamtkapital,0)</f>
        <v>0</v>
      </c>
      <c r="J26" s="115"/>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row>
    <row r="27" spans="1:254" s="104" customFormat="1" ht="15" customHeight="1">
      <c r="A27" s="124"/>
      <c r="B27" s="123"/>
      <c r="C27" s="115"/>
      <c r="D27" s="181"/>
      <c r="E27" s="182"/>
      <c r="F27" s="182"/>
      <c r="G27" s="172" t="s">
        <v>109</v>
      </c>
      <c r="H27" s="163"/>
      <c r="I27" s="173">
        <f>IF(Anlagevermögen&lt;&gt;0,Umlaufvermögen/Anlagevermögen,0)</f>
        <v>0</v>
      </c>
      <c r="J27" s="115"/>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row>
    <row r="28" spans="1:254" s="104" customFormat="1" ht="15" customHeight="1">
      <c r="A28" s="124"/>
      <c r="B28" s="123"/>
      <c r="C28" s="115"/>
      <c r="D28" s="181"/>
      <c r="E28" s="182"/>
      <c r="F28" s="182"/>
      <c r="G28" s="172"/>
      <c r="H28" s="163"/>
      <c r="I28" s="174"/>
      <c r="J28" s="115"/>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row>
    <row r="29" spans="1:254" s="104" customFormat="1" ht="17.25" customHeight="1">
      <c r="A29" s="124"/>
      <c r="B29" s="123"/>
      <c r="C29" s="115"/>
      <c r="D29" s="183" t="s">
        <v>110</v>
      </c>
      <c r="E29" s="182"/>
      <c r="F29" s="182"/>
      <c r="G29" s="172" t="s">
        <v>111</v>
      </c>
      <c r="H29" s="163"/>
      <c r="I29" s="173">
        <f>IF(Eigenkapital&lt;&gt;0,(Gewinn*100)/Eigenkapital,0)</f>
        <v>0</v>
      </c>
      <c r="J29" s="115"/>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row>
    <row r="30" spans="1:254" s="104" customFormat="1" ht="17.25" customHeight="1">
      <c r="A30" s="124"/>
      <c r="B30" s="123"/>
      <c r="C30" s="115"/>
      <c r="D30" s="181"/>
      <c r="E30" s="182"/>
      <c r="F30" s="182"/>
      <c r="G30" s="172" t="s">
        <v>112</v>
      </c>
      <c r="H30" s="163"/>
      <c r="I30" s="173">
        <f>IF(Gesamtkapital&lt;&gt;0,(Gewinn+FK_Zinsen)*100/Gesamtkapital,0)</f>
        <v>0</v>
      </c>
      <c r="J30" s="115"/>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row>
    <row r="31" spans="1:254" s="104" customFormat="1" ht="17.25" customHeight="1">
      <c r="A31" s="124"/>
      <c r="B31" s="123"/>
      <c r="C31" s="115"/>
      <c r="D31" s="181"/>
      <c r="E31" s="182"/>
      <c r="F31" s="182"/>
      <c r="G31" s="172" t="s">
        <v>113</v>
      </c>
      <c r="H31" s="163"/>
      <c r="I31" s="173">
        <f>IF(I30&lt;&gt;0,I29/I30,0)</f>
        <v>0</v>
      </c>
      <c r="J31" s="115"/>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row>
    <row r="32" spans="1:254" s="104" customFormat="1" ht="17.25" customHeight="1">
      <c r="A32" s="124"/>
      <c r="B32" s="123"/>
      <c r="C32" s="115"/>
      <c r="D32" s="181"/>
      <c r="E32" s="182"/>
      <c r="F32" s="182"/>
      <c r="G32" s="172" t="s">
        <v>114</v>
      </c>
      <c r="H32" s="163"/>
      <c r="I32" s="173">
        <f>IF(Umsatz&lt;&gt;0,(Gewinn+FK_Zinsen)*100/Umsatz,0)</f>
        <v>0</v>
      </c>
      <c r="J32" s="115"/>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row>
    <row r="33" spans="1:254" s="104" customFormat="1" ht="17.25" customHeight="1">
      <c r="A33" s="124"/>
      <c r="B33" s="123"/>
      <c r="C33" s="115"/>
      <c r="D33" s="181"/>
      <c r="E33" s="182"/>
      <c r="F33" s="182"/>
      <c r="G33" s="172" t="s">
        <v>115</v>
      </c>
      <c r="H33" s="163"/>
      <c r="I33" s="173">
        <f>CashFlow</f>
        <v>0</v>
      </c>
      <c r="J33" s="115"/>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row>
    <row r="34" spans="1:254" s="105" customFormat="1" ht="17.25" customHeight="1">
      <c r="A34" s="126"/>
      <c r="B34" s="123"/>
      <c r="C34" s="115"/>
      <c r="D34" s="181"/>
      <c r="E34" s="182"/>
      <c r="F34" s="182"/>
      <c r="G34" s="172" t="s">
        <v>116</v>
      </c>
      <c r="H34" s="163"/>
      <c r="I34" s="173">
        <f>IF(Umsatz&lt;&gt;0,CashFlow*100/Umsatz,0)</f>
        <v>0</v>
      </c>
      <c r="J34" s="115"/>
      <c r="K34" s="124"/>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row>
    <row r="35" spans="1:254" s="105" customFormat="1" ht="17.25" customHeight="1">
      <c r="A35" s="126"/>
      <c r="B35" s="123"/>
      <c r="C35" s="115"/>
      <c r="D35" s="181"/>
      <c r="E35" s="182"/>
      <c r="F35" s="182"/>
      <c r="G35" s="172" t="s">
        <v>117</v>
      </c>
      <c r="H35" s="163"/>
      <c r="I35" s="173">
        <f>IF(Eigenkapital&lt;&gt;0,CashFlow*100/Eigenkapital,0)</f>
        <v>0</v>
      </c>
      <c r="J35" s="111"/>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row>
    <row r="36" spans="1:254" s="106" customFormat="1" ht="17.25" customHeight="1">
      <c r="A36" s="126"/>
      <c r="B36" s="125"/>
      <c r="C36" s="111"/>
      <c r="D36" s="181"/>
      <c r="E36" s="182"/>
      <c r="F36" s="182"/>
      <c r="G36" s="172" t="s">
        <v>118</v>
      </c>
      <c r="H36" s="163"/>
      <c r="I36" s="173">
        <f>IF(Gesamtkapital&lt;&gt;0,(CashFlow+FK_Zinsen)*100/Gesamtkapital,0)</f>
        <v>0</v>
      </c>
      <c r="J36" s="111"/>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row>
    <row r="37" spans="1:254" s="104" customFormat="1" ht="15" customHeight="1">
      <c r="A37" s="124"/>
      <c r="B37" s="123"/>
      <c r="C37" s="115"/>
      <c r="D37" s="181"/>
      <c r="E37" s="182"/>
      <c r="F37" s="182"/>
      <c r="G37" s="172" t="s">
        <v>119</v>
      </c>
      <c r="H37" s="163"/>
      <c r="I37" s="173">
        <f>IF(CashFlow&lt;&gt;0,Fremdkapital/CashFlow,0)</f>
        <v>0</v>
      </c>
      <c r="J37" s="115"/>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row>
    <row r="38" spans="1:254" s="104" customFormat="1" ht="15" customHeight="1">
      <c r="A38" s="124"/>
      <c r="B38" s="123"/>
      <c r="C38" s="115"/>
      <c r="D38" s="181"/>
      <c r="E38" s="182"/>
      <c r="F38" s="182"/>
      <c r="G38" s="172"/>
      <c r="H38" s="163"/>
      <c r="I38" s="174"/>
      <c r="J38" s="115"/>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row>
    <row r="39" spans="1:254" s="104" customFormat="1" ht="17.25" customHeight="1">
      <c r="A39" s="124"/>
      <c r="B39" s="123"/>
      <c r="C39" s="115"/>
      <c r="D39" s="183" t="s">
        <v>120</v>
      </c>
      <c r="E39" s="182"/>
      <c r="F39" s="182"/>
      <c r="G39" s="172" t="s">
        <v>121</v>
      </c>
      <c r="H39" s="163"/>
      <c r="I39" s="173">
        <f>IF(Gesamtkapital&lt;&gt;0,Umsatz/Gesamtkapital,0)</f>
        <v>0</v>
      </c>
      <c r="J39" s="115"/>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row>
    <row r="40" spans="1:254" s="104" customFormat="1" ht="17.25" customHeight="1">
      <c r="A40" s="124"/>
      <c r="B40" s="123"/>
      <c r="C40" s="115"/>
      <c r="D40" s="181"/>
      <c r="E40" s="182"/>
      <c r="F40" s="182"/>
      <c r="G40" s="172" t="s">
        <v>122</v>
      </c>
      <c r="H40" s="163"/>
      <c r="I40" s="173">
        <f>IF(AND(Umsatz&lt;&gt;0,Gesamtkapital&lt;&gt;0),(Gewinn/Umsatz)*(Umsatz/Gesamtkapital)*100,0)</f>
        <v>0</v>
      </c>
      <c r="J40" s="115"/>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row>
    <row r="41" spans="1:254" s="104" customFormat="1" ht="17.25" customHeight="1">
      <c r="A41" s="124"/>
      <c r="B41" s="123"/>
      <c r="C41" s="115"/>
      <c r="D41" s="181"/>
      <c r="E41" s="182"/>
      <c r="F41" s="182"/>
      <c r="G41" s="172" t="s">
        <v>123</v>
      </c>
      <c r="H41" s="163"/>
      <c r="I41" s="173">
        <f>IF(Eigenkapital&lt;&gt;0,Umsatz/Eigenkapital,0)</f>
        <v>0</v>
      </c>
      <c r="J41" s="115"/>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row>
    <row r="42" spans="1:254" s="104" customFormat="1" ht="17.25" customHeight="1">
      <c r="A42" s="124"/>
      <c r="B42" s="123"/>
      <c r="C42" s="115"/>
      <c r="D42" s="181"/>
      <c r="E42" s="182"/>
      <c r="F42" s="182"/>
      <c r="G42" s="172" t="s">
        <v>124</v>
      </c>
      <c r="H42" s="163"/>
      <c r="I42" s="173">
        <f>IF(Kunden_Forderungen&lt;&gt;0,(Umsatz+USt)/Kunden_Forderungen,0)</f>
        <v>0</v>
      </c>
      <c r="J42" s="115"/>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row>
    <row r="43" spans="1:254" s="104" customFormat="1" ht="15" customHeight="1">
      <c r="A43" s="124"/>
      <c r="B43" s="123"/>
      <c r="C43" s="115"/>
      <c r="D43" s="181"/>
      <c r="E43" s="182"/>
      <c r="F43" s="182"/>
      <c r="G43" s="172" t="s">
        <v>125</v>
      </c>
      <c r="H43" s="163"/>
      <c r="I43" s="173">
        <f>IF(I42&lt;&gt;0,360/I42,0)</f>
        <v>0</v>
      </c>
      <c r="J43" s="115"/>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row>
    <row r="44" spans="1:254" s="104" customFormat="1" ht="17.25" customHeight="1">
      <c r="A44" s="124"/>
      <c r="B44" s="123"/>
      <c r="C44" s="115"/>
      <c r="D44" s="181"/>
      <c r="E44" s="182"/>
      <c r="F44" s="184"/>
      <c r="G44" s="163" t="s">
        <v>126</v>
      </c>
      <c r="H44" s="164"/>
      <c r="I44" s="173">
        <f>IF(Gewinn&lt;&gt;0,(Personalaufwand*100)/Gewinn,0)</f>
        <v>0</v>
      </c>
      <c r="J44" s="115"/>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row>
    <row r="45" spans="1:254" s="104" customFormat="1" ht="15" customHeight="1">
      <c r="A45" s="124"/>
      <c r="B45" s="123"/>
      <c r="C45" s="115"/>
      <c r="D45" s="181"/>
      <c r="E45" s="182"/>
      <c r="F45" s="184"/>
      <c r="G45" s="163" t="s">
        <v>127</v>
      </c>
      <c r="H45" s="164"/>
      <c r="I45" s="173">
        <f>Umsatz</f>
        <v>0</v>
      </c>
      <c r="J45" s="115"/>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row>
    <row r="46" spans="1:254" s="104" customFormat="1" ht="17.25" customHeight="1">
      <c r="A46" s="124"/>
      <c r="B46" s="123"/>
      <c r="C46" s="115"/>
      <c r="D46" s="181"/>
      <c r="E46" s="182"/>
      <c r="F46" s="184"/>
      <c r="G46" s="163" t="s">
        <v>128</v>
      </c>
      <c r="H46" s="164"/>
      <c r="I46" s="173">
        <f>Umsatz_Zeitraum</f>
        <v>0</v>
      </c>
      <c r="J46" s="115"/>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row>
    <row r="47" spans="1:254" s="104" customFormat="1" ht="15" customHeight="1">
      <c r="A47" s="124"/>
      <c r="B47" s="123"/>
      <c r="C47" s="115"/>
      <c r="D47" s="181"/>
      <c r="E47" s="182"/>
      <c r="F47" s="184"/>
      <c r="G47" s="163" t="s">
        <v>148</v>
      </c>
      <c r="H47" s="164"/>
      <c r="I47" s="173">
        <f>IF(Personalaufwand&lt;&gt;0,Umsatz/(Personalaufwand),0)</f>
        <v>0</v>
      </c>
      <c r="J47" s="115"/>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row>
    <row r="48" spans="1:254" s="104" customFormat="1" ht="15" customHeight="1">
      <c r="A48" s="124"/>
      <c r="B48" s="123"/>
      <c r="C48" s="115"/>
      <c r="D48" s="181"/>
      <c r="E48" s="182"/>
      <c r="F48" s="184"/>
      <c r="G48" s="163"/>
      <c r="H48" s="164"/>
      <c r="I48" s="174"/>
      <c r="J48" s="115"/>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row>
    <row r="49" spans="1:254" s="104" customFormat="1" ht="17.25" customHeight="1">
      <c r="A49" s="124"/>
      <c r="B49" s="123"/>
      <c r="C49" s="115"/>
      <c r="D49" s="261" t="s">
        <v>147</v>
      </c>
      <c r="E49" s="262"/>
      <c r="F49" s="263"/>
      <c r="G49" s="163" t="s">
        <v>129</v>
      </c>
      <c r="H49" s="164"/>
      <c r="I49" s="173">
        <f>liquide_Mittel</f>
        <v>0</v>
      </c>
      <c r="J49" s="115"/>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row>
    <row r="50" spans="1:254" ht="17.25" customHeight="1">
      <c r="A50" s="122"/>
      <c r="B50" s="121"/>
      <c r="C50" s="107"/>
      <c r="D50" s="264"/>
      <c r="E50" s="262"/>
      <c r="F50" s="263"/>
      <c r="G50" s="163" t="s">
        <v>130</v>
      </c>
      <c r="H50" s="164"/>
      <c r="I50" s="173">
        <f>Anlagevermögen</f>
        <v>0</v>
      </c>
      <c r="J50" s="107"/>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2"/>
      <c r="IP50" s="122"/>
      <c r="IQ50" s="122"/>
      <c r="IR50" s="122"/>
      <c r="IS50" s="122"/>
      <c r="IT50" s="122"/>
    </row>
    <row r="51" spans="1:254" ht="17.25" customHeight="1">
      <c r="A51" s="122"/>
      <c r="B51" s="121"/>
      <c r="C51" s="107"/>
      <c r="D51" s="181"/>
      <c r="E51" s="182"/>
      <c r="F51" s="184"/>
      <c r="G51" s="163" t="s">
        <v>131</v>
      </c>
      <c r="H51" s="164"/>
      <c r="I51" s="173">
        <f>Abschreibungen</f>
        <v>0</v>
      </c>
      <c r="J51" s="107"/>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row>
    <row r="52" spans="1:254" ht="17.25" customHeight="1">
      <c r="A52" s="122"/>
      <c r="B52" s="121"/>
      <c r="C52" s="107"/>
      <c r="D52" s="181"/>
      <c r="E52" s="182"/>
      <c r="F52" s="184"/>
      <c r="G52" s="163" t="s">
        <v>132</v>
      </c>
      <c r="H52" s="164"/>
      <c r="I52" s="173">
        <f>Investitionszugang</f>
        <v>0</v>
      </c>
      <c r="J52" s="107"/>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2"/>
      <c r="IP52" s="122"/>
      <c r="IQ52" s="122"/>
      <c r="IR52" s="122"/>
      <c r="IS52" s="122"/>
      <c r="IT52" s="122"/>
    </row>
    <row r="53" spans="1:254" ht="17.25" customHeight="1">
      <c r="A53" s="122"/>
      <c r="B53" s="121"/>
      <c r="C53" s="107"/>
      <c r="D53" s="181"/>
      <c r="E53" s="182"/>
      <c r="F53" s="184"/>
      <c r="G53" s="163" t="s">
        <v>133</v>
      </c>
      <c r="H53" s="164"/>
      <c r="I53" s="173">
        <f>lfr_Fremdkapital+kfr_Fremdkapital</f>
        <v>0</v>
      </c>
      <c r="J53" s="107"/>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2"/>
    </row>
    <row r="54" spans="1:254" ht="17.25" customHeight="1">
      <c r="A54" s="122"/>
      <c r="B54" s="121"/>
      <c r="C54" s="107"/>
      <c r="D54" s="185"/>
      <c r="E54" s="186"/>
      <c r="F54" s="187"/>
      <c r="G54" s="163" t="s">
        <v>134</v>
      </c>
      <c r="H54" s="164"/>
      <c r="I54" s="173">
        <f>kfr_Fremdkapital</f>
        <v>0</v>
      </c>
      <c r="J54" s="107"/>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row>
    <row r="55" spans="1:254" ht="17.25" customHeight="1">
      <c r="A55" s="122"/>
      <c r="B55" s="121"/>
      <c r="C55" s="107"/>
      <c r="D55" s="185"/>
      <c r="E55" s="186"/>
      <c r="F55" s="187"/>
      <c r="G55" s="163" t="s">
        <v>135</v>
      </c>
      <c r="H55" s="164"/>
      <c r="I55" s="173">
        <f>Forderungen</f>
        <v>0</v>
      </c>
      <c r="J55" s="107"/>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row>
    <row r="56" spans="1:254" ht="17.25" customHeight="1">
      <c r="A56" s="122"/>
      <c r="B56" s="121"/>
      <c r="C56" s="107"/>
      <c r="D56" s="185"/>
      <c r="E56" s="186"/>
      <c r="F56" s="187"/>
      <c r="G56" s="163" t="s">
        <v>136</v>
      </c>
      <c r="H56" s="164"/>
      <c r="I56" s="173">
        <f>Kunden_Forderungen</f>
        <v>0</v>
      </c>
      <c r="J56" s="107"/>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row>
    <row r="57" spans="1:254" ht="17.25" customHeight="1">
      <c r="A57" s="122"/>
      <c r="B57" s="121"/>
      <c r="C57" s="107"/>
      <c r="D57" s="185"/>
      <c r="E57" s="186"/>
      <c r="F57" s="187"/>
      <c r="G57" s="163" t="s">
        <v>137</v>
      </c>
      <c r="H57" s="164"/>
      <c r="I57" s="173">
        <f>KundenForderg_Zeitraum</f>
        <v>0</v>
      </c>
      <c r="J57" s="107"/>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row>
    <row r="58" spans="1:254" ht="17.25" customHeight="1">
      <c r="A58" s="122"/>
      <c r="B58" s="121"/>
      <c r="C58" s="107"/>
      <c r="D58" s="185"/>
      <c r="E58" s="186"/>
      <c r="F58" s="187"/>
      <c r="G58" s="163" t="s">
        <v>138</v>
      </c>
      <c r="H58" s="164"/>
      <c r="I58" s="173">
        <f>Umlaufvermögen-kfr_Fremdkapital</f>
        <v>0</v>
      </c>
      <c r="J58" s="107"/>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row>
    <row r="59" spans="1:254" ht="17.25" customHeight="1">
      <c r="A59" s="122"/>
      <c r="B59" s="121"/>
      <c r="C59" s="107"/>
      <c r="D59" s="185"/>
      <c r="E59" s="186"/>
      <c r="F59" s="187"/>
      <c r="G59" s="163" t="s">
        <v>139</v>
      </c>
      <c r="H59" s="164"/>
      <c r="I59" s="173">
        <f>Gewinn</f>
        <v>0</v>
      </c>
      <c r="J59" s="10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row>
    <row r="60" spans="1:254" ht="17.25" customHeight="1">
      <c r="A60" s="122"/>
      <c r="B60" s="121"/>
      <c r="C60" s="107"/>
      <c r="D60" s="188"/>
      <c r="E60" s="189"/>
      <c r="F60" s="190"/>
      <c r="G60" s="175" t="s">
        <v>140</v>
      </c>
      <c r="H60" s="169"/>
      <c r="I60" s="176">
        <f>Gewinn_Zeitraum</f>
        <v>0</v>
      </c>
      <c r="J60" s="107"/>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c r="ID60" s="122"/>
      <c r="IE60" s="122"/>
      <c r="IF60" s="122"/>
      <c r="IG60" s="122"/>
      <c r="IH60" s="122"/>
      <c r="II60" s="122"/>
      <c r="IJ60" s="122"/>
      <c r="IK60" s="122"/>
      <c r="IL60" s="122"/>
      <c r="IM60" s="122"/>
      <c r="IN60" s="122"/>
      <c r="IO60" s="122"/>
      <c r="IP60" s="122"/>
      <c r="IQ60" s="122"/>
      <c r="IR60" s="122"/>
      <c r="IS60" s="122"/>
      <c r="IT60" s="122"/>
    </row>
    <row r="61" spans="1:254" ht="6" customHeight="1">
      <c r="A61" s="122"/>
      <c r="B61" s="121"/>
      <c r="C61" s="117"/>
      <c r="D61" s="118"/>
      <c r="E61" s="117"/>
      <c r="F61" s="117"/>
      <c r="G61" s="117"/>
      <c r="H61" s="117"/>
      <c r="I61" s="119"/>
      <c r="J61" s="117"/>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row>
    <row r="62" ht="12.75"/>
    <row r="63" ht="12.75"/>
    <row r="64" ht="12.75"/>
    <row r="66" ht="12.75"/>
    <row r="67" ht="12.75"/>
    <row r="69" ht="12.75"/>
    <row r="70" ht="12.75"/>
    <row r="72" ht="12.75"/>
    <row r="73" ht="12.75"/>
  </sheetData>
  <sheetProtection sheet="1"/>
  <mergeCells count="2">
    <mergeCell ref="D49:F50"/>
    <mergeCell ref="C1:J3"/>
  </mergeCells>
  <hyperlinks>
    <hyperlink ref="I6" location="Startseite!A1" tooltip="» Startseite" display="» Startseite"/>
  </hyperlinks>
  <printOptions horizontalCentered="1"/>
  <pageMargins left="0.3937007874015748" right="0.3937007874015748" top="0.3937007874015748" bottom="0.3937007874015748" header="0.5118110236220472" footer="0.3937007874015748"/>
  <pageSetup fitToHeight="1" fitToWidth="1" horizontalDpi="300" verticalDpi="300" orientation="portrait" paperSize="9" scale="74" r:id="rId4"/>
  <rowBreaks count="2" manualBreakCount="2">
    <brk id="28" max="255" man="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MakroDeakt"/>
  <dimension ref="A1:Z100"/>
  <sheetViews>
    <sheetView showGridLines="0" showRowColHeaders="0" zoomScalePageLayoutView="0" workbookViewId="0" topLeftCell="A1">
      <selection activeCell="A1" sqref="A1"/>
    </sheetView>
  </sheetViews>
  <sheetFormatPr defaultColWidth="0" defaultRowHeight="12.75"/>
  <cols>
    <col min="1" max="255" width="10.00390625" style="55" customWidth="1"/>
    <col min="256" max="16384" width="0" style="55" hidden="1" customWidth="1"/>
  </cols>
  <sheetData>
    <row r="1" spans="1:26" ht="12.75">
      <c r="A1" s="53"/>
      <c r="B1" s="53"/>
      <c r="C1" s="53"/>
      <c r="D1" s="53"/>
      <c r="E1" s="53"/>
      <c r="F1" s="53"/>
      <c r="G1" s="53"/>
      <c r="H1" s="53"/>
      <c r="I1" s="53"/>
      <c r="J1" s="53"/>
      <c r="K1" s="53"/>
      <c r="L1" s="53"/>
      <c r="M1" s="53"/>
      <c r="N1" s="53"/>
      <c r="O1" s="53"/>
      <c r="P1" s="53"/>
      <c r="Q1" s="53"/>
      <c r="R1" s="53"/>
      <c r="S1" s="53"/>
      <c r="T1" s="53"/>
      <c r="U1" s="53"/>
      <c r="V1" s="53"/>
      <c r="W1" s="53"/>
      <c r="X1" s="53"/>
      <c r="Y1" s="53"/>
      <c r="Z1" s="54" t="s">
        <v>30</v>
      </c>
    </row>
    <row r="2" spans="1:26" ht="12.75">
      <c r="A2" s="53"/>
      <c r="B2" s="53"/>
      <c r="C2" s="53"/>
      <c r="D2" s="53"/>
      <c r="E2" s="53"/>
      <c r="F2" s="53"/>
      <c r="G2" s="53"/>
      <c r="H2" s="53"/>
      <c r="I2" s="53"/>
      <c r="J2" s="53"/>
      <c r="K2" s="53"/>
      <c r="L2" s="53"/>
      <c r="M2" s="53"/>
      <c r="N2" s="53"/>
      <c r="O2" s="53"/>
      <c r="P2" s="53"/>
      <c r="Q2" s="53"/>
      <c r="R2" s="53"/>
      <c r="S2" s="53"/>
      <c r="T2" s="53"/>
      <c r="U2" s="53"/>
      <c r="V2" s="53"/>
      <c r="W2" s="53"/>
      <c r="X2" s="53"/>
      <c r="Y2" s="53"/>
      <c r="Z2" s="53"/>
    </row>
    <row r="3" spans="1:26" ht="12.75">
      <c r="A3" s="53"/>
      <c r="B3" s="53"/>
      <c r="C3" s="53"/>
      <c r="D3" s="53"/>
      <c r="E3" s="53"/>
      <c r="F3" s="53"/>
      <c r="G3" s="53"/>
      <c r="H3" s="53"/>
      <c r="I3" s="53"/>
      <c r="J3" s="53"/>
      <c r="K3" s="53"/>
      <c r="L3" s="53"/>
      <c r="M3" s="53"/>
      <c r="N3" s="53"/>
      <c r="O3" s="53"/>
      <c r="P3" s="53"/>
      <c r="Q3" s="53"/>
      <c r="R3" s="53"/>
      <c r="S3" s="53"/>
      <c r="T3" s="53"/>
      <c r="U3" s="53"/>
      <c r="V3" s="53"/>
      <c r="W3" s="53"/>
      <c r="X3" s="53"/>
      <c r="Y3" s="53"/>
      <c r="Z3" s="53"/>
    </row>
    <row r="4" spans="1:26" ht="12.75">
      <c r="A4" s="56"/>
      <c r="B4" s="56" t="s">
        <v>31</v>
      </c>
      <c r="C4" s="53"/>
      <c r="D4" s="53"/>
      <c r="E4" s="53"/>
      <c r="F4" s="53"/>
      <c r="G4" s="53"/>
      <c r="H4" s="53"/>
      <c r="I4" s="53"/>
      <c r="J4" s="53"/>
      <c r="K4" s="53"/>
      <c r="L4" s="53"/>
      <c r="M4" s="53"/>
      <c r="N4" s="53"/>
      <c r="O4" s="53"/>
      <c r="P4" s="53"/>
      <c r="Q4" s="53"/>
      <c r="R4" s="53"/>
      <c r="S4" s="53"/>
      <c r="T4" s="53"/>
      <c r="U4" s="53"/>
      <c r="V4" s="53"/>
      <c r="W4" s="53"/>
      <c r="X4" s="53"/>
      <c r="Y4" s="53"/>
      <c r="Z4" s="53"/>
    </row>
    <row r="5" spans="1:26" ht="12">
      <c r="A5" s="57"/>
      <c r="B5" s="57"/>
      <c r="C5" s="53"/>
      <c r="D5" s="53"/>
      <c r="E5" s="53"/>
      <c r="F5" s="53"/>
      <c r="G5" s="53"/>
      <c r="H5" s="53"/>
      <c r="I5" s="53"/>
      <c r="J5" s="53"/>
      <c r="K5" s="53"/>
      <c r="L5" s="53"/>
      <c r="M5" s="53"/>
      <c r="N5" s="53"/>
      <c r="O5" s="53"/>
      <c r="P5" s="53"/>
      <c r="Q5" s="53"/>
      <c r="R5" s="53"/>
      <c r="S5" s="53"/>
      <c r="T5" s="53"/>
      <c r="U5" s="53"/>
      <c r="V5" s="53"/>
      <c r="W5" s="53"/>
      <c r="X5" s="53"/>
      <c r="Y5" s="53"/>
      <c r="Z5" s="53"/>
    </row>
    <row r="6" spans="1:26" ht="12">
      <c r="A6" s="57"/>
      <c r="B6" s="57"/>
      <c r="C6" s="53"/>
      <c r="D6" s="53"/>
      <c r="E6" s="53"/>
      <c r="F6" s="53"/>
      <c r="G6" s="53"/>
      <c r="H6" s="53"/>
      <c r="I6" s="53"/>
      <c r="J6" s="53"/>
      <c r="K6" s="53"/>
      <c r="L6" s="53"/>
      <c r="M6" s="53"/>
      <c r="N6" s="53"/>
      <c r="O6" s="53"/>
      <c r="P6" s="53"/>
      <c r="Q6" s="53"/>
      <c r="R6" s="53"/>
      <c r="S6" s="53"/>
      <c r="T6" s="53"/>
      <c r="U6" s="53"/>
      <c r="V6" s="53"/>
      <c r="W6" s="53"/>
      <c r="X6" s="53"/>
      <c r="Y6" s="53"/>
      <c r="Z6" s="53"/>
    </row>
    <row r="7" spans="1:26" ht="12">
      <c r="A7" s="57"/>
      <c r="B7" s="57" t="s">
        <v>32</v>
      </c>
      <c r="C7" s="53"/>
      <c r="D7" s="53"/>
      <c r="E7" s="53"/>
      <c r="F7" s="53"/>
      <c r="G7" s="53"/>
      <c r="H7" s="53"/>
      <c r="I7" s="53"/>
      <c r="J7" s="53"/>
      <c r="K7" s="53"/>
      <c r="L7" s="53"/>
      <c r="M7" s="53"/>
      <c r="N7" s="53"/>
      <c r="O7" s="53"/>
      <c r="P7" s="53"/>
      <c r="Q7" s="53"/>
      <c r="R7" s="53"/>
      <c r="S7" s="53"/>
      <c r="T7" s="53"/>
      <c r="U7" s="53"/>
      <c r="V7" s="53"/>
      <c r="W7" s="53"/>
      <c r="X7" s="53"/>
      <c r="Y7" s="53"/>
      <c r="Z7" s="53"/>
    </row>
    <row r="8" spans="1:26" ht="12">
      <c r="A8" s="57"/>
      <c r="B8" s="57"/>
      <c r="C8" s="53"/>
      <c r="D8" s="53"/>
      <c r="E8" s="53"/>
      <c r="F8" s="53"/>
      <c r="G8" s="53"/>
      <c r="H8" s="53"/>
      <c r="I8" s="53"/>
      <c r="J8" s="53"/>
      <c r="K8" s="53"/>
      <c r="L8" s="53"/>
      <c r="M8" s="53"/>
      <c r="N8" s="53"/>
      <c r="O8" s="53"/>
      <c r="P8" s="53"/>
      <c r="Q8" s="53"/>
      <c r="R8" s="53"/>
      <c r="S8" s="53"/>
      <c r="T8" s="53"/>
      <c r="U8" s="53"/>
      <c r="V8" s="53"/>
      <c r="W8" s="53"/>
      <c r="X8" s="53"/>
      <c r="Y8" s="53"/>
      <c r="Z8" s="53"/>
    </row>
    <row r="9" spans="1:26" ht="12">
      <c r="A9" s="57"/>
      <c r="B9" s="57" t="s">
        <v>33</v>
      </c>
      <c r="C9" s="53"/>
      <c r="D9" s="53"/>
      <c r="E9" s="53"/>
      <c r="F9" s="53"/>
      <c r="G9" s="53"/>
      <c r="H9" s="53"/>
      <c r="I9" s="53"/>
      <c r="J9" s="53"/>
      <c r="K9" s="53"/>
      <c r="L9" s="53"/>
      <c r="M9" s="53"/>
      <c r="N9" s="53"/>
      <c r="O9" s="53"/>
      <c r="P9" s="53"/>
      <c r="Q9" s="53"/>
      <c r="R9" s="53"/>
      <c r="S9" s="53"/>
      <c r="T9" s="53"/>
      <c r="U9" s="53"/>
      <c r="V9" s="53"/>
      <c r="W9" s="53"/>
      <c r="X9" s="53"/>
      <c r="Y9" s="53"/>
      <c r="Z9" s="53"/>
    </row>
    <row r="10" spans="1:26" ht="12">
      <c r="A10" s="57"/>
      <c r="B10" s="57"/>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2">
      <c r="A11" s="57"/>
      <c r="B11" s="57" t="s">
        <v>34</v>
      </c>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2">
      <c r="A12" s="57"/>
      <c r="B12" s="5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2">
      <c r="A13" s="57"/>
      <c r="B13" s="57" t="s">
        <v>35</v>
      </c>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2">
      <c r="A14" s="57"/>
      <c r="B14" s="57"/>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22.5" customHeight="1">
      <c r="A15" s="57"/>
      <c r="B15" s="57" t="s">
        <v>36</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2">
      <c r="A16" s="57"/>
      <c r="B16" s="57"/>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2">
      <c r="A17" s="57"/>
      <c r="B17" s="57" t="s">
        <v>37</v>
      </c>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ht="12">
      <c r="A18" s="57"/>
      <c r="B18" s="57"/>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2">
      <c r="A19" s="57"/>
      <c r="B19" s="57" t="s">
        <v>38</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2">
      <c r="A20" s="57"/>
      <c r="B20" s="57"/>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2">
      <c r="A21" s="57"/>
      <c r="B21" s="57" t="s">
        <v>39</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2">
      <c r="A22" s="57"/>
      <c r="B22" s="57"/>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2">
      <c r="A23" s="57"/>
      <c r="B23" s="57" t="s">
        <v>40</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2">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2">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2">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2">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2">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2">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2">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sheetData>
  <sheetProtection/>
  <printOptions/>
  <pageMargins left="0.787401575" right="0.787401575" top="0.984251969" bottom="0.984251969"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VORLAGE" transitionEvaluation="1">
    <pageSetUpPr fitToPage="1"/>
  </sheetPr>
  <dimension ref="A1:O32"/>
  <sheetViews>
    <sheetView showGridLines="0" zoomScale="85" zoomScaleNormal="85" zoomScalePageLayoutView="0" workbookViewId="0" topLeftCell="B1">
      <selection activeCell="B3" sqref="B3"/>
    </sheetView>
  </sheetViews>
  <sheetFormatPr defaultColWidth="0" defaultRowHeight="12.75"/>
  <cols>
    <col min="1" max="1" width="0.875" style="13" hidden="1" customWidth="1"/>
    <col min="2" max="2" width="1.12109375" style="98" customWidth="1"/>
    <col min="3" max="3" width="1.12109375" style="12" customWidth="1"/>
    <col min="4" max="4" width="36.625" style="12" customWidth="1"/>
    <col min="5" max="7" width="15.625" style="12" customWidth="1"/>
    <col min="8" max="8" width="25.125" style="12" customWidth="1"/>
    <col min="9" max="9" width="1.25" style="12" customWidth="1"/>
    <col min="10" max="10" width="15.625" style="12" customWidth="1"/>
    <col min="11" max="12" width="15.625" style="13" customWidth="1"/>
    <col min="13" max="13" width="15.625" style="12" customWidth="1"/>
    <col min="14" max="255" width="14.75390625" style="12" customWidth="1"/>
    <col min="256" max="16384" width="14.625" style="12" hidden="1" customWidth="1"/>
  </cols>
  <sheetData>
    <row r="1" spans="3:9" ht="12" customHeight="1">
      <c r="C1" s="265" t="str">
        <f>Startseite!B1</f>
        <v>Unternehmenskennzahlen zur Rating-Vorbereitung</v>
      </c>
      <c r="D1" s="266"/>
      <c r="E1" s="266"/>
      <c r="F1" s="266"/>
      <c r="G1" s="266"/>
      <c r="H1" s="266"/>
      <c r="I1" s="266"/>
    </row>
    <row r="2" spans="3:9" ht="12" customHeight="1">
      <c r="C2" s="266"/>
      <c r="D2" s="266"/>
      <c r="E2" s="266"/>
      <c r="F2" s="266"/>
      <c r="G2" s="266"/>
      <c r="H2" s="266"/>
      <c r="I2" s="266"/>
    </row>
    <row r="3" spans="1:13" ht="21.75" customHeight="1">
      <c r="A3" s="16"/>
      <c r="B3" s="96"/>
      <c r="C3" s="267"/>
      <c r="D3" s="267"/>
      <c r="E3" s="267"/>
      <c r="F3" s="267"/>
      <c r="G3" s="267"/>
      <c r="H3" s="267"/>
      <c r="I3" s="267"/>
      <c r="J3" s="58"/>
      <c r="K3" s="58"/>
      <c r="L3" s="15"/>
      <c r="M3" s="15"/>
    </row>
    <row r="4" spans="1:13" ht="5.25" customHeight="1">
      <c r="A4" s="16"/>
      <c r="B4" s="97"/>
      <c r="C4" s="16"/>
      <c r="D4" s="16"/>
      <c r="E4" s="16"/>
      <c r="F4" s="16"/>
      <c r="G4" s="16"/>
      <c r="H4" s="16"/>
      <c r="I4" s="16"/>
      <c r="J4" s="73"/>
      <c r="K4" s="73"/>
      <c r="L4" s="73"/>
      <c r="M4" s="73"/>
    </row>
    <row r="5" spans="3:13" ht="12" customHeight="1">
      <c r="C5" s="11"/>
      <c r="D5" s="11"/>
      <c r="E5" s="11"/>
      <c r="F5" s="11"/>
      <c r="G5" s="11"/>
      <c r="H5" s="11"/>
      <c r="I5" s="11"/>
      <c r="J5" s="13"/>
      <c r="M5" s="13"/>
    </row>
    <row r="6" spans="1:13" s="230" customFormat="1" ht="24.75" customHeight="1">
      <c r="A6" s="225"/>
      <c r="B6" s="226"/>
      <c r="C6" s="86"/>
      <c r="D6" s="86" t="s">
        <v>26</v>
      </c>
      <c r="E6" s="227"/>
      <c r="F6" s="63"/>
      <c r="G6" s="63"/>
      <c r="H6" s="231" t="s">
        <v>13</v>
      </c>
      <c r="I6" s="228"/>
      <c r="J6" s="72"/>
      <c r="K6" s="229"/>
      <c r="L6" s="229"/>
      <c r="M6" s="229"/>
    </row>
    <row r="7" spans="3:15" ht="24.75" customHeight="1">
      <c r="C7" s="23"/>
      <c r="D7" s="24"/>
      <c r="E7" s="64"/>
      <c r="F7" s="25"/>
      <c r="G7" s="25"/>
      <c r="H7" s="26"/>
      <c r="I7" s="19"/>
      <c r="J7" s="14"/>
      <c r="K7" s="69"/>
      <c r="L7" s="69"/>
      <c r="M7" s="69"/>
      <c r="N7" s="65"/>
      <c r="O7" s="65"/>
    </row>
    <row r="8" spans="3:15" ht="19.5" customHeight="1">
      <c r="C8" s="51"/>
      <c r="D8" s="61"/>
      <c r="E8" s="62"/>
      <c r="F8" s="62"/>
      <c r="G8" s="62"/>
      <c r="H8" s="62"/>
      <c r="I8" s="19"/>
      <c r="J8" s="14"/>
      <c r="K8" s="69"/>
      <c r="L8" s="69"/>
      <c r="M8" s="69"/>
      <c r="N8" s="65"/>
      <c r="O8" s="65"/>
    </row>
    <row r="9" spans="3:15" ht="19.5" customHeight="1">
      <c r="C9" s="26"/>
      <c r="D9" s="66"/>
      <c r="E9" s="66"/>
      <c r="F9" s="27"/>
      <c r="G9" s="27"/>
      <c r="H9" s="26"/>
      <c r="I9" s="19"/>
      <c r="J9" s="14"/>
      <c r="K9" s="69"/>
      <c r="L9" s="69"/>
      <c r="M9" s="69"/>
      <c r="N9" s="65"/>
      <c r="O9" s="65"/>
    </row>
    <row r="10" spans="3:15" ht="19.5" customHeight="1">
      <c r="C10" s="51"/>
      <c r="D10" s="61"/>
      <c r="E10" s="62"/>
      <c r="F10" s="62"/>
      <c r="G10" s="62"/>
      <c r="H10" s="62"/>
      <c r="I10" s="19"/>
      <c r="J10" s="14"/>
      <c r="K10" s="69"/>
      <c r="L10" s="69"/>
      <c r="M10" s="69"/>
      <c r="N10" s="65"/>
      <c r="O10" s="65"/>
    </row>
    <row r="11" spans="3:15" ht="19.5" customHeight="1">
      <c r="C11" s="26"/>
      <c r="D11" s="66"/>
      <c r="E11" s="66"/>
      <c r="F11" s="27"/>
      <c r="G11" s="27"/>
      <c r="H11" s="26"/>
      <c r="I11" s="19"/>
      <c r="J11" s="14"/>
      <c r="K11" s="69"/>
      <c r="L11" s="69"/>
      <c r="M11" s="69"/>
      <c r="N11" s="65"/>
      <c r="O11" s="65"/>
    </row>
    <row r="12" spans="3:15" ht="19.5" customHeight="1">
      <c r="C12" s="51"/>
      <c r="D12" s="61"/>
      <c r="E12" s="62"/>
      <c r="F12" s="62"/>
      <c r="G12" s="62"/>
      <c r="H12" s="62"/>
      <c r="I12" s="19"/>
      <c r="J12" s="14"/>
      <c r="K12" s="69"/>
      <c r="L12" s="69"/>
      <c r="M12" s="69"/>
      <c r="N12" s="65"/>
      <c r="O12" s="65"/>
    </row>
    <row r="13" spans="3:15" ht="19.5" customHeight="1">
      <c r="C13" s="26"/>
      <c r="D13" s="26"/>
      <c r="E13" s="28"/>
      <c r="F13" s="28"/>
      <c r="G13" s="28"/>
      <c r="H13" s="28"/>
      <c r="I13" s="19"/>
      <c r="J13" s="14"/>
      <c r="K13" s="69"/>
      <c r="L13" s="69"/>
      <c r="M13" s="69"/>
      <c r="N13" s="65"/>
      <c r="O13" s="65"/>
    </row>
    <row r="14" spans="3:15" ht="19.5" customHeight="1">
      <c r="C14" s="51"/>
      <c r="D14" s="59"/>
      <c r="E14" s="60"/>
      <c r="F14" s="60"/>
      <c r="G14" s="60"/>
      <c r="H14" s="60"/>
      <c r="I14" s="19"/>
      <c r="J14" s="14"/>
      <c r="K14" s="69"/>
      <c r="L14" s="69"/>
      <c r="M14" s="69"/>
      <c r="N14" s="65"/>
      <c r="O14" s="65"/>
    </row>
    <row r="15" spans="3:15" ht="24.75" customHeight="1">
      <c r="C15" s="26"/>
      <c r="D15" s="66"/>
      <c r="E15" s="66"/>
      <c r="F15" s="27"/>
      <c r="G15" s="27"/>
      <c r="H15" s="26"/>
      <c r="I15" s="19"/>
      <c r="J15" s="14"/>
      <c r="K15" s="69"/>
      <c r="L15" s="69"/>
      <c r="M15" s="69"/>
      <c r="N15" s="65"/>
      <c r="O15" s="65"/>
    </row>
    <row r="16" spans="3:15" ht="15" customHeight="1">
      <c r="C16" s="21"/>
      <c r="D16" s="67"/>
      <c r="E16" s="67"/>
      <c r="F16" s="20"/>
      <c r="G16" s="20"/>
      <c r="H16" s="22"/>
      <c r="I16" s="19"/>
      <c r="J16" s="14"/>
      <c r="K16" s="69"/>
      <c r="L16" s="69"/>
      <c r="M16" s="69"/>
      <c r="N16" s="65"/>
      <c r="O16" s="65"/>
    </row>
    <row r="17" spans="3:15" ht="15" customHeight="1">
      <c r="C17" s="21"/>
      <c r="D17" s="67"/>
      <c r="E17" s="67"/>
      <c r="F17" s="20"/>
      <c r="G17" s="20"/>
      <c r="H17" s="19"/>
      <c r="I17" s="19"/>
      <c r="J17" s="14"/>
      <c r="K17" s="69"/>
      <c r="L17" s="69"/>
      <c r="M17" s="69"/>
      <c r="N17" s="65"/>
      <c r="O17" s="65"/>
    </row>
    <row r="18" spans="3:15" ht="24.75" customHeight="1">
      <c r="C18" s="17"/>
      <c r="D18" s="68"/>
      <c r="E18" s="68"/>
      <c r="F18" s="18"/>
      <c r="G18" s="18"/>
      <c r="H18" s="14"/>
      <c r="I18" s="14"/>
      <c r="J18" s="14"/>
      <c r="K18" s="69"/>
      <c r="L18" s="69"/>
      <c r="M18" s="69"/>
      <c r="N18" s="65"/>
      <c r="O18" s="65"/>
    </row>
    <row r="19" spans="3:15" ht="24.75" customHeight="1">
      <c r="C19" s="17"/>
      <c r="D19" s="68"/>
      <c r="E19" s="68"/>
      <c r="F19" s="18"/>
      <c r="G19" s="18"/>
      <c r="H19" s="14"/>
      <c r="I19" s="14"/>
      <c r="J19" s="14"/>
      <c r="K19" s="69"/>
      <c r="L19" s="69"/>
      <c r="M19" s="65"/>
      <c r="N19" s="65"/>
      <c r="O19" s="65"/>
    </row>
    <row r="20" spans="3:15" ht="12.75" customHeight="1">
      <c r="C20" s="69"/>
      <c r="D20" s="69"/>
      <c r="E20" s="69"/>
      <c r="F20" s="69"/>
      <c r="G20" s="69"/>
      <c r="H20" s="69"/>
      <c r="I20" s="69"/>
      <c r="J20" s="69"/>
      <c r="K20" s="69"/>
      <c r="L20" s="69"/>
      <c r="M20" s="65"/>
      <c r="N20" s="65"/>
      <c r="O20" s="65"/>
    </row>
    <row r="21" spans="3:15" ht="15" customHeight="1">
      <c r="C21" s="70"/>
      <c r="D21" s="71"/>
      <c r="E21" s="71"/>
      <c r="F21" s="70"/>
      <c r="G21" s="70"/>
      <c r="H21" s="71"/>
      <c r="I21" s="71"/>
      <c r="J21" s="71"/>
      <c r="K21" s="69"/>
      <c r="L21" s="69"/>
      <c r="M21" s="65"/>
      <c r="N21" s="65"/>
      <c r="O21" s="65"/>
    </row>
    <row r="22" spans="3:15" ht="6" customHeight="1">
      <c r="C22" s="69"/>
      <c r="D22" s="69"/>
      <c r="E22" s="69"/>
      <c r="F22" s="69"/>
      <c r="G22" s="69"/>
      <c r="H22" s="69"/>
      <c r="I22" s="69"/>
      <c r="J22" s="69"/>
      <c r="K22" s="69"/>
      <c r="L22" s="69"/>
      <c r="M22" s="65"/>
      <c r="N22" s="65"/>
      <c r="O22" s="65"/>
    </row>
    <row r="23" spans="3:15" ht="15.75">
      <c r="C23" s="69"/>
      <c r="D23" s="69"/>
      <c r="E23" s="69"/>
      <c r="F23" s="69"/>
      <c r="G23" s="69"/>
      <c r="H23" s="69"/>
      <c r="I23" s="69"/>
      <c r="J23" s="69"/>
      <c r="K23" s="69"/>
      <c r="L23" s="69"/>
      <c r="M23" s="65"/>
      <c r="N23" s="65"/>
      <c r="O23" s="65"/>
    </row>
    <row r="24" spans="3:15" ht="15.75">
      <c r="C24" s="69"/>
      <c r="D24" s="69"/>
      <c r="E24" s="69"/>
      <c r="F24" s="69"/>
      <c r="G24" s="69"/>
      <c r="H24" s="69"/>
      <c r="I24" s="69"/>
      <c r="J24" s="69"/>
      <c r="K24" s="69"/>
      <c r="L24" s="69"/>
      <c r="M24" s="65"/>
      <c r="N24" s="65"/>
      <c r="O24" s="65"/>
    </row>
    <row r="25" spans="3:15" ht="15.75">
      <c r="C25" s="69"/>
      <c r="D25" s="69"/>
      <c r="E25" s="69"/>
      <c r="F25" s="69"/>
      <c r="G25" s="69"/>
      <c r="H25" s="69"/>
      <c r="I25" s="69"/>
      <c r="J25" s="69"/>
      <c r="K25" s="69"/>
      <c r="L25" s="69"/>
      <c r="M25" s="65"/>
      <c r="N25" s="65"/>
      <c r="O25" s="65"/>
    </row>
    <row r="26" spans="3:15" ht="15.75">
      <c r="C26" s="69"/>
      <c r="D26" s="69"/>
      <c r="E26" s="69"/>
      <c r="F26" s="69"/>
      <c r="G26" s="69"/>
      <c r="H26" s="69"/>
      <c r="I26" s="69"/>
      <c r="J26" s="69"/>
      <c r="K26" s="69"/>
      <c r="L26" s="69"/>
      <c r="M26" s="65"/>
      <c r="N26" s="65"/>
      <c r="O26" s="65"/>
    </row>
    <row r="27" spans="3:15" ht="15.75">
      <c r="C27" s="69"/>
      <c r="D27" s="69"/>
      <c r="E27" s="69"/>
      <c r="F27" s="69"/>
      <c r="G27" s="69"/>
      <c r="H27" s="69"/>
      <c r="I27" s="69"/>
      <c r="J27" s="69"/>
      <c r="K27" s="69"/>
      <c r="L27" s="69"/>
      <c r="M27" s="65"/>
      <c r="N27" s="65"/>
      <c r="O27" s="65"/>
    </row>
    <row r="28" spans="3:15" ht="15.75">
      <c r="C28" s="65"/>
      <c r="D28" s="65"/>
      <c r="E28" s="65"/>
      <c r="F28" s="65"/>
      <c r="G28" s="65"/>
      <c r="H28" s="65"/>
      <c r="I28" s="65"/>
      <c r="J28" s="65"/>
      <c r="K28" s="69"/>
      <c r="L28" s="69"/>
      <c r="M28" s="65"/>
      <c r="N28" s="65"/>
      <c r="O28" s="65"/>
    </row>
    <row r="29" spans="3:15" ht="15.75">
      <c r="C29" s="65"/>
      <c r="D29" s="65"/>
      <c r="E29" s="65"/>
      <c r="F29" s="65"/>
      <c r="G29" s="65"/>
      <c r="H29" s="65"/>
      <c r="I29" s="65"/>
      <c r="J29" s="65"/>
      <c r="K29" s="69"/>
      <c r="L29" s="69"/>
      <c r="M29" s="65"/>
      <c r="N29" s="65"/>
      <c r="O29" s="65"/>
    </row>
    <row r="30" spans="3:15" ht="15.75">
      <c r="C30" s="65"/>
      <c r="D30" s="65"/>
      <c r="E30" s="65"/>
      <c r="F30" s="65"/>
      <c r="G30" s="65"/>
      <c r="H30" s="65"/>
      <c r="I30" s="65"/>
      <c r="J30" s="65"/>
      <c r="K30" s="69"/>
      <c r="L30" s="69"/>
      <c r="M30" s="65"/>
      <c r="N30" s="65"/>
      <c r="O30" s="65"/>
    </row>
    <row r="31" spans="3:15" ht="15.75">
      <c r="C31" s="65"/>
      <c r="D31" s="65"/>
      <c r="E31" s="65"/>
      <c r="F31" s="65"/>
      <c r="G31" s="65"/>
      <c r="H31" s="65"/>
      <c r="I31" s="65"/>
      <c r="J31" s="65"/>
      <c r="K31" s="69"/>
      <c r="L31" s="69"/>
      <c r="M31" s="65"/>
      <c r="N31" s="65"/>
      <c r="O31" s="65"/>
    </row>
    <row r="32" spans="3:15" ht="15.75">
      <c r="C32" s="65"/>
      <c r="D32" s="65"/>
      <c r="E32" s="65"/>
      <c r="F32" s="65"/>
      <c r="G32" s="65"/>
      <c r="H32" s="65"/>
      <c r="I32" s="65"/>
      <c r="J32" s="65"/>
      <c r="K32" s="69"/>
      <c r="L32" s="69"/>
      <c r="M32" s="65"/>
      <c r="N32" s="65"/>
      <c r="O32" s="65"/>
    </row>
  </sheetData>
  <sheetProtection/>
  <mergeCells count="1">
    <mergeCell ref="C1:I3"/>
  </mergeCells>
  <hyperlinks>
    <hyperlink ref="H6" location="Startseite!A1" tooltip="» Startmenü" display="» Startmenü"/>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DRUCK"/>
  <dimension ref="A1:E6"/>
  <sheetViews>
    <sheetView zoomScalePageLayoutView="0" workbookViewId="0" topLeftCell="A1">
      <selection activeCell="A1" sqref="A1"/>
    </sheetView>
  </sheetViews>
  <sheetFormatPr defaultColWidth="0" defaultRowHeight="12.75"/>
  <cols>
    <col min="1" max="255" width="11.00390625" style="0" customWidth="1"/>
    <col min="256" max="16384" width="0" style="0" hidden="1" customWidth="1"/>
  </cols>
  <sheetData>
    <row r="1" spans="1:5" ht="12">
      <c r="A1" s="49" t="b">
        <v>0</v>
      </c>
      <c r="B1" t="s">
        <v>42</v>
      </c>
      <c r="C1" t="b">
        <v>0</v>
      </c>
      <c r="D1" t="b">
        <v>0</v>
      </c>
      <c r="E1" t="b">
        <v>0</v>
      </c>
    </row>
    <row r="2" spans="1:5" ht="12">
      <c r="A2" s="49" t="b">
        <v>0</v>
      </c>
      <c r="B2" t="s">
        <v>42</v>
      </c>
      <c r="C2" t="b">
        <v>0</v>
      </c>
      <c r="D2" t="b">
        <v>0</v>
      </c>
      <c r="E2" t="b">
        <v>0</v>
      </c>
    </row>
    <row r="3" spans="1:5" ht="12">
      <c r="A3" s="49" t="b">
        <v>0</v>
      </c>
      <c r="B3" t="s">
        <v>42</v>
      </c>
      <c r="C3" t="b">
        <v>0</v>
      </c>
      <c r="D3" t="b">
        <v>0</v>
      </c>
      <c r="E3" t="b">
        <v>0</v>
      </c>
    </row>
    <row r="4" spans="1:5" ht="12">
      <c r="A4" s="49" t="b">
        <v>0</v>
      </c>
      <c r="B4" t="s">
        <v>42</v>
      </c>
      <c r="C4" t="b">
        <v>0</v>
      </c>
      <c r="D4" t="b">
        <v>0</v>
      </c>
      <c r="E4" t="b">
        <v>0</v>
      </c>
    </row>
    <row r="5" spans="1:5" ht="12">
      <c r="A5" s="49" t="b">
        <v>0</v>
      </c>
      <c r="B5" t="s">
        <v>42</v>
      </c>
      <c r="C5" t="b">
        <v>0</v>
      </c>
      <c r="D5" t="b">
        <v>0</v>
      </c>
      <c r="E5" t="b">
        <v>0</v>
      </c>
    </row>
    <row r="6" spans="1:5" ht="12">
      <c r="A6" s="49" t="b">
        <v>0</v>
      </c>
      <c r="B6" t="s">
        <v>42</v>
      </c>
      <c r="C6" t="b">
        <v>0</v>
      </c>
      <c r="D6" t="b">
        <v>0</v>
      </c>
      <c r="E6" t="b">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VERLAUF"/>
  <dimension ref="A1:B4"/>
  <sheetViews>
    <sheetView zoomScale="85" zoomScaleNormal="85" zoomScalePageLayoutView="0" workbookViewId="0" topLeftCell="A1">
      <selection activeCell="A1" sqref="A1"/>
    </sheetView>
  </sheetViews>
  <sheetFormatPr defaultColWidth="0" defaultRowHeight="12.75"/>
  <cols>
    <col min="1" max="255" width="11.00390625" style="0" customWidth="1"/>
    <col min="256" max="16384" width="0" style="0" hidden="1" customWidth="1"/>
  </cols>
  <sheetData>
    <row r="1" spans="1:2" ht="12">
      <c r="A1" t="s">
        <v>150</v>
      </c>
      <c r="B1">
        <v>1</v>
      </c>
    </row>
    <row r="2" ht="12">
      <c r="A2" t="s">
        <v>10</v>
      </c>
    </row>
    <row r="3" ht="12">
      <c r="A3" t="s">
        <v>89</v>
      </c>
    </row>
    <row r="4" ht="12">
      <c r="A4" t="s">
        <v>141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ICONS"/>
  <dimension ref="A1:A1"/>
  <sheetViews>
    <sheetView zoomScale="85" zoomScaleNormal="85" zoomScalePageLayoutView="0" workbookViewId="0" topLeftCell="A1">
      <selection activeCell="A1" sqref="A1"/>
    </sheetView>
  </sheetViews>
  <sheetFormatPr defaultColWidth="0" defaultRowHeight="12.75"/>
  <cols>
    <col min="1" max="1" width="0.12890625" style="10" customWidth="1"/>
    <col min="2" max="255" width="10.00390625" style="10" customWidth="1"/>
    <col min="256" max="16384" width="0" style="10" hidden="1" customWidth="1"/>
  </cols>
  <sheetData>
    <row r="1" ht="12.75"/>
    <row r="2" ht="12.75"/>
    <row r="3" ht="12.75"/>
    <row r="4" ht="12.75"/>
    <row r="5" ht="12.75"/>
    <row r="6" ht="12.75"/>
    <row r="7" ht="12.75"/>
    <row r="8" ht="12.75"/>
    <row r="9" ht="12.75"/>
    <row r="10" ht="12.75"/>
    <row r="11" ht="12.75"/>
    <row r="12" ht="12.75"/>
    <row r="13" ht="12.75"/>
    <row r="14" ht="12.75"/>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Mediengruppe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Merklin-Wendle, Anja</dc:creator>
  <cp:keywords/>
  <dc:description/>
  <cp:lastModifiedBy>Wissler, Sabine</cp:lastModifiedBy>
  <cp:lastPrinted>2008-08-05T10:19:30Z</cp:lastPrinted>
  <dcterms:created xsi:type="dcterms:W3CDTF">2006-11-22T07:21:17Z</dcterms:created>
  <dcterms:modified xsi:type="dcterms:W3CDTF">2022-07-11T14:06:44Z</dcterms:modified>
  <cp:category>HI983803</cp:category>
  <cp:version/>
  <cp:contentType/>
  <cp:contentStatus/>
</cp:coreProperties>
</file>

<file path=docProps/custom.xml><?xml version="1.0" encoding="utf-8"?>
<Properties xmlns="http://schemas.openxmlformats.org/officeDocument/2006/custom-properties" xmlns:vt="http://schemas.openxmlformats.org/officeDocument/2006/docPropsVTypes"/>
</file>